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550" tabRatio="738" activeTab="0"/>
  </bookViews>
  <sheets>
    <sheet name="Income Statement" sheetId="1" r:id="rId1"/>
    <sheet name="Balance Sheet" sheetId="2" r:id="rId2"/>
    <sheet name="Statement of changes in equity" sheetId="3" r:id="rId3"/>
    <sheet name="Cash Flow Statement" sheetId="4" r:id="rId4"/>
    <sheet name="Notes " sheetId="5" r:id="rId5"/>
  </sheets>
  <definedNames>
    <definedName name="_xlnm.Print_Area" localSheetId="1">'Balance Sheet'!$A$1:$I$59</definedName>
    <definedName name="_xlnm.Print_Area" localSheetId="3">'Cash Flow Statement'!$A$1:$I$55</definedName>
    <definedName name="_xlnm.Print_Area" localSheetId="0">'Income Statement'!$A$1:$H$52</definedName>
    <definedName name="_xlnm.Print_Area" localSheetId="4">'Notes '!$A$1:$K$251</definedName>
  </definedNames>
  <calcPr fullCalcOnLoad="1"/>
</workbook>
</file>

<file path=xl/sharedStrings.xml><?xml version="1.0" encoding="utf-8"?>
<sst xmlns="http://schemas.openxmlformats.org/spreadsheetml/2006/main" count="341" uniqueCount="246">
  <si>
    <t>ii.</t>
  </si>
  <si>
    <t xml:space="preserve">ASB has provided corporate guarantee in favour of United Overseas Bank (Malaysia) Berhad for Revised Credit Facilities of RM9.317 million to SG.
</t>
  </si>
  <si>
    <t>iii.</t>
  </si>
  <si>
    <t xml:space="preserve">ASB has provided corporate guarantee in favour of Malayan Banking Berhad for Banking Facilities of USD2.537 million to Sing Guan Silk Screen (Cambodian) Co. Ltd. a subsidiary company of ASB .
</t>
  </si>
  <si>
    <t>iv.</t>
  </si>
  <si>
    <t>v.</t>
  </si>
  <si>
    <t>vi.</t>
  </si>
  <si>
    <t xml:space="preserve">ASB has provided corporate guarantee in favour of RHB Bank Berhad for Hire Purchase Facility of RM3.354 million to Singatronics (Malaysia) Sdn Bhd. a subsidiary company of ASB.
</t>
  </si>
  <si>
    <t xml:space="preserve">ASB has provided corporate guarantee in favour of Hap Seng Credit Sdn Bhd for Industrial Hire Purchase Facility of approximately of RM2.414 million to SG.    </t>
  </si>
  <si>
    <t>(a)</t>
  </si>
  <si>
    <t>Variance in profit forecast</t>
  </si>
  <si>
    <t>This is not applicable in the reporting quarter.</t>
  </si>
  <si>
    <t>(b)</t>
  </si>
  <si>
    <t>Shortfall in profit guarantee</t>
  </si>
  <si>
    <t>Status of Corporate Proposals</t>
  </si>
  <si>
    <t>Utilisation of proceeds</t>
  </si>
  <si>
    <t>Not applicable</t>
  </si>
  <si>
    <t>(i)    No dividend has been declared for the current quarter</t>
  </si>
  <si>
    <t>(ii)   Previous corresponding period - Nil</t>
  </si>
  <si>
    <t>The total dividend for the current financial period - Nil</t>
  </si>
  <si>
    <t>Basic earnings per share</t>
  </si>
  <si>
    <t xml:space="preserve">Profit/(Loss) attributable to the equity </t>
  </si>
  <si>
    <t>holders of the parent (RM'000)</t>
  </si>
  <si>
    <t xml:space="preserve">Weighted average number of ordinary </t>
  </si>
  <si>
    <t>shares in issues ('000)</t>
  </si>
  <si>
    <t>Basic earning per share (sen)</t>
  </si>
  <si>
    <t>Diluted earnings per share</t>
  </si>
  <si>
    <t>Adjusted for share options ('000)</t>
  </si>
  <si>
    <t xml:space="preserve"> holders of the parent (RM'000)</t>
  </si>
  <si>
    <t>shares for diluted earnings per share ('000)</t>
  </si>
  <si>
    <t>Diluted earnings per share (sen)</t>
  </si>
  <si>
    <t>3)</t>
  </si>
  <si>
    <t>Audit Report</t>
  </si>
  <si>
    <t>The audit report of the preceding annual financial statements of the Group was not subject to any qualification.</t>
  </si>
  <si>
    <t>Seasonality or cyclicality of interim operations</t>
  </si>
  <si>
    <t>4)</t>
  </si>
  <si>
    <t>The Group’s quarterly performance can be affected by the market demand of the products which the Group manufactures for its major customers.</t>
  </si>
  <si>
    <t>5)</t>
  </si>
  <si>
    <t>Individually significant items</t>
  </si>
  <si>
    <t>There were no significant items for the current financial period under review.</t>
  </si>
  <si>
    <t>6)</t>
  </si>
  <si>
    <t xml:space="preserve"> Material changes in estimates used</t>
  </si>
  <si>
    <t>There were no significant changes in the nature and amount of estimates of amounts reported in prior interim periods of the current financial year or prior financial years that have a material effect in the current interim period.</t>
  </si>
  <si>
    <t>7)</t>
  </si>
  <si>
    <t>Debt and equity securities</t>
  </si>
  <si>
    <t>There were no issuances, cancellations, repurchases, resale and repayments of debt and equity securities for the current financial period to date.</t>
  </si>
  <si>
    <t>Dividends paid</t>
  </si>
  <si>
    <t>8)</t>
  </si>
  <si>
    <t>There were no dividends paid for the current quarter and last year’s corresponding quarter.</t>
  </si>
  <si>
    <t>10)</t>
  </si>
  <si>
    <t>Carrying value of revalued property, plant and equipment</t>
  </si>
  <si>
    <t>11)</t>
  </si>
  <si>
    <t>Subsequent event</t>
  </si>
  <si>
    <t>12)</t>
  </si>
  <si>
    <t>Material changes in the composition of the Group</t>
  </si>
  <si>
    <t>13)</t>
  </si>
  <si>
    <t>Contingent liabilities and contingent assets</t>
  </si>
  <si>
    <t>9)       Segmental reporting</t>
  </si>
  <si>
    <t>Electronic and electrical</t>
  </si>
  <si>
    <t>Silk screen printing</t>
  </si>
  <si>
    <t>Investment holding</t>
  </si>
  <si>
    <t>Intersegment turnover</t>
  </si>
  <si>
    <t>Total turnover</t>
  </si>
  <si>
    <t>Segmental results</t>
  </si>
  <si>
    <t>Unallocated income</t>
  </si>
  <si>
    <t>Unalocated expenses</t>
  </si>
  <si>
    <t>Review of performance</t>
  </si>
  <si>
    <t>Material change in the profit before taxation for the quarter reported on as compared with the immediate preceding quarter</t>
  </si>
  <si>
    <t>Future prospects</t>
  </si>
  <si>
    <t>Inventories</t>
  </si>
  <si>
    <t>Share capital</t>
  </si>
  <si>
    <t>Reserves</t>
  </si>
  <si>
    <t>Deferred taxation</t>
  </si>
  <si>
    <t>Share</t>
  </si>
  <si>
    <t>capital</t>
  </si>
  <si>
    <t>Non-</t>
  </si>
  <si>
    <t>distributable</t>
  </si>
  <si>
    <t>reserves</t>
  </si>
  <si>
    <t>RM'000</t>
  </si>
  <si>
    <t>Taxation</t>
  </si>
  <si>
    <t>Basic</t>
  </si>
  <si>
    <t>Property, plant and equipment</t>
  </si>
  <si>
    <t>Tax recoverable</t>
  </si>
  <si>
    <t>Interest received</t>
  </si>
  <si>
    <t>Non-Current Assets</t>
  </si>
  <si>
    <t>Current Assets</t>
  </si>
  <si>
    <t>Current Liabilities</t>
  </si>
  <si>
    <t>equity</t>
  </si>
  <si>
    <t>Cost of sales</t>
  </si>
  <si>
    <t>Gross profit</t>
  </si>
  <si>
    <t>Administrative expenses</t>
  </si>
  <si>
    <t>Attributable to:</t>
  </si>
  <si>
    <t>ASSETS</t>
  </si>
  <si>
    <t>Total Liabilities</t>
  </si>
  <si>
    <t>TOTAL EQUITY AND LIABILITIES</t>
  </si>
  <si>
    <t>Total</t>
  </si>
  <si>
    <t>TOTAL ASSETS</t>
  </si>
  <si>
    <t>ASTRAL SUPREME BERHAD</t>
  </si>
  <si>
    <t>UNAUDITED QUARTERLY REPORT ON THE CONSOLIDATED RESULTS</t>
  </si>
  <si>
    <t>CONDENSED CONSOLIDATED INCOME STATEMENTS</t>
  </si>
  <si>
    <t>3 months ended</t>
  </si>
  <si>
    <t>Turnover</t>
  </si>
  <si>
    <t>Other operating income</t>
  </si>
  <si>
    <t>Selling and marketing expenses</t>
  </si>
  <si>
    <t>Other operating expenses</t>
  </si>
  <si>
    <t>Finance cost</t>
  </si>
  <si>
    <t>Equity holders of the parent</t>
  </si>
  <si>
    <t>Minority interest</t>
  </si>
  <si>
    <t>Sen</t>
  </si>
  <si>
    <t>Earnings per share</t>
  </si>
  <si>
    <t>Diluted</t>
  </si>
  <si>
    <t>CONDENSED CONSOLIDATED BALANCE SHEETS</t>
  </si>
  <si>
    <t>Quarter ended</t>
  </si>
  <si>
    <t>Year ended</t>
  </si>
  <si>
    <t>Goodwill on consolidation</t>
  </si>
  <si>
    <t>Deposits, bank and cash equivalents</t>
  </si>
  <si>
    <t>EQUITY</t>
  </si>
  <si>
    <t>Total equity attributable to the parent's equity holders</t>
  </si>
  <si>
    <t>Total equity</t>
  </si>
  <si>
    <t>LIABILITIES</t>
  </si>
  <si>
    <t>Non-Current Liabilities</t>
  </si>
  <si>
    <t>Bank borrowings</t>
  </si>
  <si>
    <t>Amount due to related parties</t>
  </si>
  <si>
    <t>CONDENSED CONSOLIDATED STATEMENT OF CHANGES IN EQUITY</t>
  </si>
  <si>
    <t>losses)</t>
  </si>
  <si>
    <t>(Accumulated</t>
  </si>
  <si>
    <t>Minority</t>
  </si>
  <si>
    <t>Interest</t>
  </si>
  <si>
    <t>equity holders</t>
  </si>
  <si>
    <t xml:space="preserve">Attributable to the parent's </t>
  </si>
  <si>
    <t>CONDENSED CONSOLIDATED CASH FLOW STATEMENTS</t>
  </si>
  <si>
    <t>CASH FLOWS FROM OPERATING ACTIVITIES</t>
  </si>
  <si>
    <t>Cash receipts from debtors</t>
  </si>
  <si>
    <t>Cash payments to suppliers and employees</t>
  </si>
  <si>
    <t>Cash flow used in operations</t>
  </si>
  <si>
    <t>Taxation paid</t>
  </si>
  <si>
    <t>Net operating cash flow</t>
  </si>
  <si>
    <t>CASH FLOWS FROM INVESTING ACTIVITIES</t>
  </si>
  <si>
    <t>Purchase of property, plant and equipment</t>
  </si>
  <si>
    <t>Proceeds from disposal of property, plant and equipment</t>
  </si>
  <si>
    <t>Net investing cash flow</t>
  </si>
  <si>
    <t>CASH FLOW FROM FINANCING ACTIVITIES</t>
  </si>
  <si>
    <t>Interest paid</t>
  </si>
  <si>
    <t>Repayment of hire purchase loan</t>
  </si>
  <si>
    <t>Net financing cash flow</t>
  </si>
  <si>
    <t xml:space="preserve">CHANGES IN CASH AND CASH EQUIVALENTS DURING THE </t>
  </si>
  <si>
    <t>FINANCIAL PERIOD</t>
  </si>
  <si>
    <t>FOREIGN EXCHANGE FLUCTUATIONS</t>
  </si>
  <si>
    <t xml:space="preserve">CASH AND CASH EQUIVALENT AT BEGINNING OF THE </t>
  </si>
  <si>
    <t>CASH AND CASH EQUIVALENT AT THE END OF THE</t>
  </si>
  <si>
    <t>NOTES TO THE FINANCIAL INFORMATION</t>
  </si>
  <si>
    <t>1)</t>
  </si>
  <si>
    <t>Basis of preparation</t>
  </si>
  <si>
    <t>Changes in Accounting Policies</t>
  </si>
  <si>
    <t>2)</t>
  </si>
  <si>
    <t>REQUIREMENTS</t>
  </si>
  <si>
    <t xml:space="preserve">NOTES ON INFORMATION REQUIRED UNDER THE BURSA MALAYSIA SECURITIES BERHAD LISITNG </t>
  </si>
  <si>
    <t>In respect of current period/year</t>
  </si>
  <si>
    <t>- income tax</t>
  </si>
  <si>
    <t>- Deferred tax</t>
  </si>
  <si>
    <t>Marketable securities</t>
  </si>
  <si>
    <t>Current taxation for the quarter is mainly in respect of operating profits and interest income of the Group</t>
  </si>
  <si>
    <t>Corporate Proposals</t>
  </si>
  <si>
    <t>Group Borrowings</t>
  </si>
  <si>
    <t>Current</t>
  </si>
  <si>
    <t>Non current</t>
  </si>
  <si>
    <t>Secured</t>
  </si>
  <si>
    <t>(equivalent)</t>
  </si>
  <si>
    <t>9)</t>
  </si>
  <si>
    <t>Off Balance Sheet Financial Instruments</t>
  </si>
  <si>
    <t xml:space="preserve">The Group does not have any financial instruments with off balance sheet risk as at the date of this announcement. </t>
  </si>
  <si>
    <t>Material litigations</t>
  </si>
  <si>
    <t>Dividends</t>
  </si>
  <si>
    <t>Changes in banking facilities</t>
  </si>
  <si>
    <t>The Group did not purchase or dispose any quoted securities during the quarter under review.</t>
  </si>
  <si>
    <t>Q1</t>
  </si>
  <si>
    <t>Q2</t>
  </si>
  <si>
    <t>YTD</t>
  </si>
  <si>
    <t>Q3</t>
  </si>
  <si>
    <t>Q4</t>
  </si>
  <si>
    <t>Foreign currency translation differences</t>
  </si>
  <si>
    <t>Net loss for the financial period</t>
  </si>
  <si>
    <t>Profit On Sale Of Investments And/Or Properties</t>
  </si>
  <si>
    <t>Prepaid lease payment</t>
  </si>
  <si>
    <t>Profit/(Loss) from operations</t>
  </si>
  <si>
    <t>Profit/(Loss) before taxation</t>
  </si>
  <si>
    <t>Profit/(Loss) for the financial period</t>
  </si>
  <si>
    <t xml:space="preserve"> consumer and industrial products</t>
  </si>
  <si>
    <t>The Main business segments of the Group are in the manufacture and sales of electronics and electrical consumer products, silk screen printing and embroidery and investment holding.</t>
  </si>
  <si>
    <t>i.</t>
  </si>
  <si>
    <t>Borrowings denominated in foreign currency:</t>
  </si>
  <si>
    <t>- United State Dollars ("USD")</t>
  </si>
  <si>
    <t>$'000</t>
  </si>
  <si>
    <t>- Chinese, Yuan Renminbi ("RMB")</t>
  </si>
  <si>
    <t>- Brunei Dollars ("BRN")</t>
  </si>
  <si>
    <t>- (Under)/over provision in prior years</t>
  </si>
  <si>
    <t>Unsecured</t>
  </si>
  <si>
    <t>At 1 January 2008</t>
  </si>
  <si>
    <t>Repayment of term loan</t>
  </si>
  <si>
    <t xml:space="preserve">This interim report is prepared in accordance with Financial Reporting Standard (FRS) 134: Interim Financial Reporting, issued by the Malaysian Accounting Standards Board (MASB) and paragraph 9.22 of the Listing Requirements of Bursa Malaysia Securities Berhad.
</t>
  </si>
  <si>
    <t>•</t>
  </si>
  <si>
    <t>FRS 107 Cash Flow Statements</t>
  </si>
  <si>
    <t>FRS 112 Income Taxes</t>
  </si>
  <si>
    <t>FRS 118 Revenue</t>
  </si>
  <si>
    <t>FRS 134 Interim Financial Reporting</t>
  </si>
  <si>
    <t>FRS 137 Provisions, Contingent Liabilities and Contingent Assets</t>
  </si>
  <si>
    <t>IC Interpretation 8 Scope of FRS 2</t>
  </si>
  <si>
    <t xml:space="preserve">The new/revised standards effective for the Group financial periods beginning on or after 1 January 2008 are as follow:-
</t>
  </si>
  <si>
    <t>As at the date of this report, the Group has not applied the new standard FRS 139 Financial Instruments: Recognition and Measurement which has been issued by the Malaysian Accounting Standards Board, as the effective date yet to be determined by the Malaysia Accounting Standards Board. It is expected to have no significant impact on the financial statements of the Group upon thier initial application.</t>
  </si>
  <si>
    <t>The adoption of these new/revised standards and interpretation does not have significant financial impact to the Group.</t>
  </si>
  <si>
    <t>(Unaudited)</t>
  </si>
  <si>
    <t>(Audited)</t>
  </si>
  <si>
    <t>Individual Quarter</t>
  </si>
  <si>
    <t>Cumulative Quarter</t>
  </si>
  <si>
    <t xml:space="preserve">Based on current business indication and the worldwide economic situation, the Group expects its performance in the next quarter to be challenging. </t>
  </si>
  <si>
    <t>The Management is not aware of any material events subsequent to the end of the period reported on that have not been reflected in the financial statements for the interim period.</t>
  </si>
  <si>
    <t>There were no material changes in the composition of the Group for the current quarter up to the date of this report.</t>
  </si>
  <si>
    <t xml:space="preserve">Astral Supreme Berhad (“ASB”) has provided corporate guarantee in favour of OCBC Bank (Malaysia) Berhad for Credit Facilities of RM6.1 million and Islamic Banking Non-Revolving Equipment Facility Line of RM3.5 million to S.G. Silk Screen Industries Sdn Bhd (“SG”).
</t>
  </si>
  <si>
    <t>ASB has provided corporate guarantee in favour of HSBC Bank Malaysia Berhad for Banking Facilities of RM7.5 million to SG.</t>
  </si>
  <si>
    <t xml:space="preserve">As at the date of this report, the management is not aware of any pending material litigation which will have a material effect on the financial position or the business of the Group. </t>
  </si>
  <si>
    <t>(The condensed consolidated income statement should be read in conjunction with the Annual Financial Statements for the year ended 31 December 2008)</t>
  </si>
  <si>
    <t>At 1 January 2009</t>
  </si>
  <si>
    <t>Taxation refund</t>
  </si>
  <si>
    <t>Repayment of bank borrowings</t>
  </si>
  <si>
    <t xml:space="preserve">The interim financial report has been prepared in accordance with the same accounting policies adopted in the 2008 annual financial statements, except for the accounting policy changes that are expected to be reflected in the 2009 annual financial statements. Details of these changes in accounting policies are set out in Note 2.
This interim financial report should be read in conjunction with the audited financial statements for the year ended 31 December 2008. It contains condensed consolidated financial statements and selected explanatory notes. The notes include an explanation of events and transactions that are significant to an understanding of the changes in the financial position and performance of the Group since the year ended 31 December 2007. </t>
  </si>
  <si>
    <t>The carrying value of property, plant and equipment is based on the valuation incorporated in the annual financial statements for the year ended 31 December 2008</t>
  </si>
  <si>
    <t>There were no sales of unquoted investments and/or properties for the current financial quarter.</t>
  </si>
  <si>
    <t>There were no corporate proposals announced or are being undertaken by the Company or the Group during the current quarter and the period under review.</t>
  </si>
  <si>
    <t>FOR THE FINANCIAL QUARTER ENDED 30 JUNE 2009</t>
  </si>
  <si>
    <t>6 months ended</t>
  </si>
  <si>
    <t>Trade receivables</t>
  </si>
  <si>
    <t>Other receivables</t>
  </si>
  <si>
    <t>Trade payables</t>
  </si>
  <si>
    <t>Other payables</t>
  </si>
  <si>
    <t>6 months ended 30 June 2009</t>
  </si>
  <si>
    <t>6 months ended 30 June 2008</t>
  </si>
  <si>
    <t>At 30 June 2008</t>
  </si>
  <si>
    <t>At 30 June 2009</t>
  </si>
  <si>
    <t>Placement of fixed deposits</t>
  </si>
  <si>
    <t>Advance from (repayment to) related parties</t>
  </si>
  <si>
    <t>There were no material contingent liabilities or assets at the period ended 30 June 2009 except as disclosed below:</t>
  </si>
  <si>
    <t xml:space="preserve">The Group posted loss before tax of RM1.297 million and RM3.226 million for current quarter and year-to-date respectively as compared to RM1.893 million loss before tax and RM4.142 million loss before tax in the corresponding period in year 2008. </t>
  </si>
  <si>
    <t>The turnover for the current quarter and year-to-date under review was RM5.880 million and RM10.698 million respectively as compared to RM9.82 million and RM22.086 million in the respective corresponding period in year 2008. The turnover for the current quarter decreased by 40% when compared to the corresponding period in year 2008 due to the impact of the global economic slowdown and as a result of the disposal of subsidiaries by the Group.</t>
  </si>
  <si>
    <t>Turnover for the current quarter of RM5.880 million has increased by  22% as compared to the immediate preceding quarter of RM4.818 million. The overall performance of both the sector i.e. the silk screen printing as well as the electronic and electrical sector has increased as compared to the preceding quarter.</t>
  </si>
  <si>
    <t>The loss before taxation of the current quarter was RM1.297 million compared to RM1.929 million for the immediate preceding quarter. The reduction in losses was mainly due to increase in turnover in current quarter.</t>
  </si>
  <si>
    <t>Details of the Group's bank borrowings as at 30 June 2009 are as follows:-</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</si>
</sst>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_(* \(#,##0.0\);_(* &quot;-&quot;??_);_(@_)"/>
    <numFmt numFmtId="179" formatCode="_(* #,##0_);_(* \(#,##0\);_(* &quot;-&quot;??_);_(@_)"/>
    <numFmt numFmtId="180" formatCode="0.0"/>
    <numFmt numFmtId="181" formatCode="&quot;Yes&quot;;&quot;Yes&quot;;&quot;No&quot;"/>
    <numFmt numFmtId="182" formatCode="&quot;True&quot;;&quot;True&quot;;&quot;False&quot;"/>
    <numFmt numFmtId="183" formatCode="&quot;On&quot;;&quot;On&quot;;&quot;Off&quot;"/>
    <numFmt numFmtId="184" formatCode="_(* #,##0.000_);_(* \(#,##0.000\);_(* &quot;-&quot;??_);_(@_)"/>
    <numFmt numFmtId="185" formatCode="_(* #,##0.0000_);_(* \(#,##0.0000\);_(* &quot;-&quot;??_);_(@_)"/>
    <numFmt numFmtId="186" formatCode="[$-409]dddd\,\ mmmm\ dd\,\ yyyy"/>
    <numFmt numFmtId="187" formatCode="[$-409]dd\-mmm\-yy;@"/>
    <numFmt numFmtId="188" formatCode="[$-409]d\-mmm\-yy;@"/>
    <numFmt numFmtId="189" formatCode="[$€-2]\ #,##0.00_);[Red]\([$€-2]\ #,##0.00\)"/>
    <numFmt numFmtId="190" formatCode="_(* #,##0.0000_);_(* \(#,##0.0000\);_(* &quot;-&quot;????_);_(@_)"/>
    <numFmt numFmtId="191" formatCode="_(* #,##0.000_);_(* \(#,##0.000\);_(* &quot;-&quot;???_);_(@_)"/>
    <numFmt numFmtId="192" formatCode="#,##0.0_);\(#,##0.0\)"/>
    <numFmt numFmtId="193" formatCode="&quot;RM&quot;#,##0_);\(&quot;RM&quot;#,##0\)"/>
    <numFmt numFmtId="194" formatCode="&quot;RM&quot;#,##0_);[Red]\(&quot;RM&quot;#,##0\)"/>
    <numFmt numFmtId="195" formatCode="&quot;RM&quot;#,##0.00_);\(&quot;RM&quot;#,##0.00\)"/>
    <numFmt numFmtId="196" formatCode="&quot;RM&quot;#,##0.00_);[Red]\(&quot;RM&quot;#,##0.00\)"/>
    <numFmt numFmtId="197" formatCode="_(&quot;RM&quot;* #,##0_);_(&quot;RM&quot;* \(#,##0\);_(&quot;RM&quot;* &quot;-&quot;_);_(@_)"/>
    <numFmt numFmtId="198" formatCode="_(&quot;RM&quot;* #,##0.00_);_(&quot;RM&quot;* \(#,##0.00\);_(&quot;RM&quot;* &quot;-&quot;??_);_(@_)"/>
  </numFmts>
  <fonts count="29">
    <font>
      <sz val="10"/>
      <name val="Book Antiqua"/>
      <family val="1"/>
    </font>
    <font>
      <sz val="10"/>
      <name val="Arial"/>
      <family val="0"/>
    </font>
    <font>
      <u val="single"/>
      <sz val="10"/>
      <color indexed="12"/>
      <name val="Book Antiqua"/>
      <family val="1"/>
    </font>
    <font>
      <u val="single"/>
      <sz val="10"/>
      <color indexed="36"/>
      <name val="Book Antiqua"/>
      <family val="1"/>
    </font>
    <font>
      <b/>
      <sz val="10"/>
      <name val="Arial"/>
      <family val="2"/>
    </font>
    <font>
      <b/>
      <u val="single"/>
      <sz val="10"/>
      <name val="Arial"/>
      <family val="2"/>
    </font>
    <font>
      <u val="single"/>
      <sz val="10"/>
      <name val="Arial"/>
      <family val="2"/>
    </font>
    <font>
      <b/>
      <sz val="10"/>
      <name val="Book Antiqua"/>
      <family val="1"/>
    </font>
    <font>
      <u val="singleAccounting"/>
      <sz val="10"/>
      <name val="Arial"/>
      <family val="2"/>
    </font>
    <font>
      <sz val="8"/>
      <name val="Arial"/>
      <family val="2"/>
    </font>
    <font>
      <sz val="8"/>
      <name val="Book Antiqua"/>
      <family val="1"/>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196">
    <xf numFmtId="0" fontId="0" fillId="0" borderId="0" xfId="0" applyAlignment="1">
      <alignment/>
    </xf>
    <xf numFmtId="0" fontId="0" fillId="0" borderId="0" xfId="0" applyFont="1" applyAlignment="1">
      <alignment horizontal="justify" vertical="top" wrapText="1"/>
    </xf>
    <xf numFmtId="0" fontId="0" fillId="0" borderId="0" xfId="0" applyFont="1" applyAlignment="1">
      <alignment/>
    </xf>
    <xf numFmtId="179" fontId="0" fillId="0" borderId="0" xfId="42" applyNumberFormat="1" applyFont="1" applyAlignment="1">
      <alignment horizontal="right"/>
    </xf>
    <xf numFmtId="179" fontId="0" fillId="0" borderId="0" xfId="0" applyNumberFormat="1" applyFont="1" applyAlignment="1">
      <alignment/>
    </xf>
    <xf numFmtId="179" fontId="1" fillId="0" borderId="10" xfId="42" applyNumberFormat="1" applyFont="1" applyBorder="1" applyAlignment="1">
      <alignment horizontal="right"/>
    </xf>
    <xf numFmtId="0" fontId="1" fillId="0" borderId="0" xfId="0" applyFont="1" applyAlignment="1">
      <alignment horizontal="justify" vertical="top" wrapText="1"/>
    </xf>
    <xf numFmtId="0" fontId="1" fillId="0" borderId="0" xfId="0" applyFont="1" applyAlignment="1">
      <alignment horizontal="justify" vertical="top"/>
    </xf>
    <xf numFmtId="0" fontId="4" fillId="0" borderId="0" xfId="0" applyFont="1" applyAlignment="1">
      <alignment/>
    </xf>
    <xf numFmtId="0" fontId="1" fillId="0" borderId="0" xfId="0" applyFont="1" applyAlignment="1">
      <alignment/>
    </xf>
    <xf numFmtId="179" fontId="1" fillId="0" borderId="0" xfId="42" applyNumberFormat="1" applyFont="1" applyAlignment="1">
      <alignment horizontal="right"/>
    </xf>
    <xf numFmtId="171" fontId="1" fillId="0" borderId="0" xfId="42" applyFont="1" applyAlignment="1">
      <alignment horizontal="right"/>
    </xf>
    <xf numFmtId="179" fontId="4" fillId="0" borderId="0" xfId="42" applyNumberFormat="1" applyFont="1" applyAlignment="1">
      <alignment horizontal="right"/>
    </xf>
    <xf numFmtId="179" fontId="1" fillId="0" borderId="11" xfId="42" applyNumberFormat="1" applyFont="1" applyBorder="1" applyAlignment="1">
      <alignment horizontal="right"/>
    </xf>
    <xf numFmtId="179" fontId="1" fillId="0" borderId="0" xfId="42" applyNumberFormat="1" applyFont="1" applyBorder="1" applyAlignment="1">
      <alignment horizontal="right"/>
    </xf>
    <xf numFmtId="171" fontId="4" fillId="0" borderId="0" xfId="42" applyFont="1" applyAlignment="1">
      <alignment horizontal="right"/>
    </xf>
    <xf numFmtId="179" fontId="4" fillId="0" borderId="0" xfId="42" applyNumberFormat="1" applyFont="1" applyAlignment="1">
      <alignment horizontal="center"/>
    </xf>
    <xf numFmtId="179" fontId="1" fillId="0" borderId="0" xfId="42" applyNumberFormat="1" applyFont="1" applyAlignment="1">
      <alignment/>
    </xf>
    <xf numFmtId="179" fontId="1" fillId="0" borderId="0" xfId="42" applyNumberFormat="1" applyFont="1" applyBorder="1" applyAlignment="1">
      <alignment/>
    </xf>
    <xf numFmtId="0" fontId="1" fillId="0" borderId="0" xfId="0" applyFont="1" applyAlignment="1">
      <alignment/>
    </xf>
    <xf numFmtId="0" fontId="1" fillId="0" borderId="0" xfId="0" applyFont="1" applyAlignment="1">
      <alignment horizontal="justify" vertical="justify" wrapText="1"/>
    </xf>
    <xf numFmtId="0" fontId="1" fillId="0" borderId="0" xfId="0" applyFont="1" applyBorder="1" applyAlignment="1">
      <alignment/>
    </xf>
    <xf numFmtId="0" fontId="4" fillId="0" borderId="0" xfId="0" applyFont="1" applyAlignment="1">
      <alignment vertical="top"/>
    </xf>
    <xf numFmtId="0" fontId="1" fillId="0" borderId="0" xfId="0" applyFont="1" applyAlignment="1">
      <alignment vertical="top"/>
    </xf>
    <xf numFmtId="188" fontId="1" fillId="0" borderId="0" xfId="0" applyNumberFormat="1" applyFont="1" applyAlignment="1">
      <alignment/>
    </xf>
    <xf numFmtId="188" fontId="0" fillId="0" borderId="0" xfId="0" applyNumberFormat="1" applyFont="1" applyAlignment="1">
      <alignment/>
    </xf>
    <xf numFmtId="187" fontId="1" fillId="0" borderId="0" xfId="42" applyNumberFormat="1" applyFont="1" applyAlignment="1" quotePrefix="1">
      <alignment horizontal="right"/>
    </xf>
    <xf numFmtId="0" fontId="5" fillId="0" borderId="0" xfId="0" applyFont="1" applyAlignment="1">
      <alignment/>
    </xf>
    <xf numFmtId="187" fontId="1" fillId="0" borderId="0" xfId="0" applyNumberFormat="1" applyFont="1" applyAlignment="1">
      <alignment/>
    </xf>
    <xf numFmtId="187" fontId="4" fillId="0" borderId="0" xfId="42" applyNumberFormat="1" applyFont="1" applyAlignment="1" quotePrefix="1">
      <alignment horizontal="right"/>
    </xf>
    <xf numFmtId="187" fontId="0" fillId="0" borderId="0" xfId="0" applyNumberFormat="1" applyFont="1" applyAlignment="1">
      <alignment/>
    </xf>
    <xf numFmtId="0" fontId="1" fillId="0" borderId="0" xfId="0" applyFont="1" applyAlignment="1" quotePrefix="1">
      <alignment/>
    </xf>
    <xf numFmtId="179" fontId="1" fillId="0" borderId="12" xfId="42" applyNumberFormat="1" applyFont="1" applyBorder="1" applyAlignment="1">
      <alignment horizontal="right"/>
    </xf>
    <xf numFmtId="0" fontId="1" fillId="0" borderId="0" xfId="0" applyFont="1" applyAlignment="1">
      <alignment horizontal="right"/>
    </xf>
    <xf numFmtId="0" fontId="0" fillId="0" borderId="0" xfId="0" applyFont="1" applyAlignment="1">
      <alignment horizontal="right"/>
    </xf>
    <xf numFmtId="188" fontId="1" fillId="0" borderId="0" xfId="0" applyNumberFormat="1" applyFont="1" applyAlignment="1">
      <alignment horizontal="right"/>
    </xf>
    <xf numFmtId="188" fontId="0" fillId="0" borderId="0" xfId="0" applyNumberFormat="1" applyFont="1" applyAlignment="1">
      <alignment horizontal="right"/>
    </xf>
    <xf numFmtId="179" fontId="1" fillId="0" borderId="13" xfId="42" applyNumberFormat="1" applyFont="1" applyBorder="1" applyAlignment="1">
      <alignment horizontal="right"/>
    </xf>
    <xf numFmtId="0" fontId="0" fillId="0" borderId="0" xfId="0" applyFont="1" applyAlignment="1">
      <alignment/>
    </xf>
    <xf numFmtId="0" fontId="6" fillId="0" borderId="0" xfId="0" applyFont="1" applyAlignment="1">
      <alignment/>
    </xf>
    <xf numFmtId="0" fontId="0" fillId="0" borderId="11" xfId="0" applyFont="1" applyBorder="1" applyAlignment="1">
      <alignment/>
    </xf>
    <xf numFmtId="179" fontId="4" fillId="0" borderId="11" xfId="42" applyNumberFormat="1" applyFont="1" applyBorder="1" applyAlignment="1">
      <alignment horizontal="right"/>
    </xf>
    <xf numFmtId="0" fontId="7" fillId="0" borderId="0" xfId="0" applyFont="1" applyAlignment="1">
      <alignment/>
    </xf>
    <xf numFmtId="0" fontId="4" fillId="0" borderId="0" xfId="0" applyFont="1" applyBorder="1" applyAlignment="1">
      <alignment/>
    </xf>
    <xf numFmtId="188" fontId="1" fillId="0" borderId="0" xfId="0" applyNumberFormat="1" applyFont="1" applyBorder="1" applyAlignment="1">
      <alignment/>
    </xf>
    <xf numFmtId="0" fontId="0" fillId="0" borderId="0" xfId="0" applyFont="1" applyBorder="1" applyAlignment="1">
      <alignment/>
    </xf>
    <xf numFmtId="0" fontId="4" fillId="0" borderId="0" xfId="0" applyFont="1" applyAlignment="1">
      <alignment horizontal="justify" vertical="top"/>
    </xf>
    <xf numFmtId="2" fontId="4" fillId="0" borderId="0" xfId="0" applyNumberFormat="1" applyFont="1" applyAlignment="1">
      <alignment/>
    </xf>
    <xf numFmtId="179" fontId="1" fillId="0" borderId="14" xfId="42" applyNumberFormat="1" applyFont="1" applyBorder="1" applyAlignment="1">
      <alignment horizontal="right"/>
    </xf>
    <xf numFmtId="179" fontId="1" fillId="0" borderId="15" xfId="42" applyNumberFormat="1" applyFont="1" applyBorder="1" applyAlignment="1">
      <alignment horizontal="right"/>
    </xf>
    <xf numFmtId="2" fontId="4" fillId="0" borderId="0" xfId="0" applyNumberFormat="1" applyFont="1" applyAlignment="1">
      <alignment vertical="top"/>
    </xf>
    <xf numFmtId="179" fontId="4" fillId="0" borderId="0" xfId="42" applyNumberFormat="1" applyFont="1" applyAlignment="1">
      <alignment horizontal="center" vertical="top" wrapText="1"/>
    </xf>
    <xf numFmtId="187" fontId="4" fillId="0" borderId="0" xfId="0" applyNumberFormat="1" applyFont="1" applyAlignment="1">
      <alignment/>
    </xf>
    <xf numFmtId="179" fontId="1" fillId="0" borderId="0" xfId="42" applyNumberFormat="1" applyFont="1" applyAlignment="1">
      <alignment horizontal="center" vertical="top" wrapText="1"/>
    </xf>
    <xf numFmtId="187" fontId="4" fillId="0" borderId="0" xfId="42" applyNumberFormat="1" applyFont="1" applyBorder="1" applyAlignment="1" quotePrefix="1">
      <alignment horizontal="right"/>
    </xf>
    <xf numFmtId="179" fontId="0" fillId="0" borderId="0" xfId="42" applyNumberFormat="1" applyFont="1" applyBorder="1" applyAlignment="1">
      <alignment horizontal="right"/>
    </xf>
    <xf numFmtId="179" fontId="8" fillId="0" borderId="0" xfId="42" applyNumberFormat="1" applyFont="1" applyAlignment="1">
      <alignment horizontal="right" vertical="top" wrapText="1"/>
    </xf>
    <xf numFmtId="0" fontId="1" fillId="0" borderId="0" xfId="0" applyFont="1" applyFill="1" applyAlignment="1">
      <alignment horizontal="justify" vertical="top" wrapText="1"/>
    </xf>
    <xf numFmtId="179" fontId="1" fillId="0" borderId="0" xfId="42" applyNumberFormat="1" applyFont="1" applyFill="1" applyAlignment="1">
      <alignment horizontal="right"/>
    </xf>
    <xf numFmtId="171" fontId="1" fillId="0" borderId="0" xfId="42" applyFont="1" applyFill="1" applyAlignment="1">
      <alignment horizontal="right"/>
    </xf>
    <xf numFmtId="179" fontId="4" fillId="0" borderId="0" xfId="42" applyNumberFormat="1" applyFont="1" applyFill="1" applyAlignment="1">
      <alignment horizontal="right"/>
    </xf>
    <xf numFmtId="179" fontId="1" fillId="0" borderId="11" xfId="42" applyNumberFormat="1" applyFont="1" applyFill="1" applyBorder="1" applyAlignment="1">
      <alignment horizontal="right"/>
    </xf>
    <xf numFmtId="0" fontId="1" fillId="0" borderId="0" xfId="0" applyFont="1" applyFill="1" applyAlignment="1">
      <alignment horizontal="justify" vertical="top"/>
    </xf>
    <xf numFmtId="179" fontId="0" fillId="0" borderId="0" xfId="42" applyNumberFormat="1" applyFont="1" applyFill="1" applyAlignment="1">
      <alignment horizontal="right"/>
    </xf>
    <xf numFmtId="187" fontId="7" fillId="0" borderId="0" xfId="0" applyNumberFormat="1" applyFont="1" applyAlignment="1">
      <alignment horizontal="center"/>
    </xf>
    <xf numFmtId="187" fontId="1" fillId="0" borderId="0" xfId="42" applyNumberFormat="1" applyFont="1" applyFill="1" applyAlignment="1" quotePrefix="1">
      <alignment horizontal="right"/>
    </xf>
    <xf numFmtId="0" fontId="7" fillId="0" borderId="0" xfId="0" applyFont="1" applyAlignment="1">
      <alignment horizontal="center"/>
    </xf>
    <xf numFmtId="179" fontId="1" fillId="0" borderId="16" xfId="42" applyNumberFormat="1" applyFont="1" applyFill="1" applyBorder="1" applyAlignment="1">
      <alignment horizontal="right"/>
    </xf>
    <xf numFmtId="0" fontId="1" fillId="0" borderId="0" xfId="0" applyFont="1" applyFill="1" applyAlignment="1">
      <alignment/>
    </xf>
    <xf numFmtId="179" fontId="1" fillId="0" borderId="0" xfId="42" applyNumberFormat="1" applyFont="1" applyFill="1" applyAlignment="1">
      <alignment horizontal="right" vertical="top" wrapText="1"/>
    </xf>
    <xf numFmtId="179" fontId="1" fillId="0" borderId="0" xfId="42" applyNumberFormat="1" applyFont="1" applyFill="1" applyBorder="1" applyAlignment="1">
      <alignment horizontal="right" vertical="top" wrapText="1"/>
    </xf>
    <xf numFmtId="0" fontId="0" fillId="0" borderId="0" xfId="0" applyFont="1" applyFill="1" applyAlignment="1">
      <alignment/>
    </xf>
    <xf numFmtId="179" fontId="1" fillId="0" borderId="0" xfId="42" applyNumberFormat="1" applyFont="1" applyFill="1" applyBorder="1" applyAlignment="1">
      <alignment horizontal="center" vertical="top"/>
    </xf>
    <xf numFmtId="0" fontId="0" fillId="0" borderId="0" xfId="0" applyFont="1" applyFill="1" applyAlignment="1">
      <alignment/>
    </xf>
    <xf numFmtId="179" fontId="0" fillId="0" borderId="0" xfId="42" applyNumberFormat="1" applyFont="1" applyFill="1" applyBorder="1" applyAlignment="1">
      <alignment horizontal="right"/>
    </xf>
    <xf numFmtId="0" fontId="1" fillId="0" borderId="0" xfId="0" applyFont="1" applyAlignment="1">
      <alignment horizontal="left"/>
    </xf>
    <xf numFmtId="0" fontId="0" fillId="0" borderId="0" xfId="0" applyAlignment="1">
      <alignment vertical="distributed"/>
    </xf>
    <xf numFmtId="0" fontId="0" fillId="0" borderId="0" xfId="0" applyFont="1" applyAlignment="1">
      <alignment vertical="distributed"/>
    </xf>
    <xf numFmtId="0" fontId="0" fillId="0" borderId="0" xfId="0" applyAlignment="1">
      <alignment/>
    </xf>
    <xf numFmtId="187" fontId="4" fillId="0" borderId="0" xfId="42" applyNumberFormat="1" applyFont="1" applyAlignment="1" quotePrefix="1">
      <alignment horizontal="center"/>
    </xf>
    <xf numFmtId="0" fontId="0" fillId="0" borderId="0" xfId="0" applyFont="1" applyAlignment="1">
      <alignment/>
    </xf>
    <xf numFmtId="187" fontId="4" fillId="0" borderId="0" xfId="42" applyNumberFormat="1" applyFont="1" applyBorder="1" applyAlignment="1" quotePrefix="1">
      <alignment horizontal="center"/>
    </xf>
    <xf numFmtId="0" fontId="1" fillId="0" borderId="0" xfId="0" applyFont="1" applyAlignment="1">
      <alignment vertical="distributed"/>
    </xf>
    <xf numFmtId="179" fontId="4" fillId="0" borderId="0" xfId="42" applyNumberFormat="1" applyFont="1" applyFill="1" applyAlignment="1">
      <alignment horizontal="center" vertical="top" wrapText="1"/>
    </xf>
    <xf numFmtId="187" fontId="4" fillId="0" borderId="0" xfId="42" applyNumberFormat="1" applyFont="1" applyFill="1" applyAlignment="1" quotePrefix="1">
      <alignment horizontal="right"/>
    </xf>
    <xf numFmtId="179" fontId="4" fillId="0" borderId="0" xfId="42" applyNumberFormat="1" applyFont="1" applyFill="1" applyBorder="1" applyAlignment="1">
      <alignment horizontal="right"/>
    </xf>
    <xf numFmtId="179" fontId="1" fillId="0" borderId="0" xfId="42" applyNumberFormat="1" applyFont="1" applyFill="1" applyBorder="1" applyAlignment="1">
      <alignment horizontal="right"/>
    </xf>
    <xf numFmtId="179" fontId="1" fillId="0" borderId="12" xfId="42" applyNumberFormat="1" applyFont="1" applyFill="1" applyBorder="1" applyAlignment="1">
      <alignment horizontal="right"/>
    </xf>
    <xf numFmtId="179" fontId="1" fillId="0" borderId="0" xfId="42" applyNumberFormat="1" applyFont="1" applyFill="1" applyAlignment="1">
      <alignment horizontal="center"/>
    </xf>
    <xf numFmtId="171" fontId="1" fillId="0" borderId="0" xfId="42" applyNumberFormat="1" applyFont="1" applyFill="1" applyBorder="1" applyAlignment="1">
      <alignment horizontal="right"/>
    </xf>
    <xf numFmtId="179" fontId="1" fillId="0" borderId="13" xfId="42" applyNumberFormat="1" applyFont="1" applyFill="1" applyBorder="1" applyAlignment="1">
      <alignment horizontal="right"/>
    </xf>
    <xf numFmtId="187" fontId="4" fillId="0" borderId="0" xfId="42" applyNumberFormat="1" applyFont="1" applyFill="1" applyBorder="1" applyAlignment="1" quotePrefix="1">
      <alignment horizontal="right"/>
    </xf>
    <xf numFmtId="179" fontId="1" fillId="0" borderId="10" xfId="42" applyNumberFormat="1" applyFont="1" applyFill="1" applyBorder="1" applyAlignment="1">
      <alignment horizontal="right"/>
    </xf>
    <xf numFmtId="187" fontId="4" fillId="0" borderId="0" xfId="42" applyNumberFormat="1" applyFont="1" applyFill="1" applyBorder="1" applyAlignment="1" quotePrefix="1">
      <alignment horizontal="center"/>
    </xf>
    <xf numFmtId="187" fontId="4" fillId="0" borderId="0" xfId="42" applyNumberFormat="1" applyFont="1" applyFill="1" applyAlignment="1" quotePrefix="1">
      <alignment horizontal="center"/>
    </xf>
    <xf numFmtId="179" fontId="1" fillId="0" borderId="0" xfId="42" applyNumberFormat="1" applyFont="1" applyFill="1" applyBorder="1" applyAlignment="1">
      <alignment horizontal="right" vertical="top"/>
    </xf>
    <xf numFmtId="179" fontId="0" fillId="0" borderId="0" xfId="0" applyNumberFormat="1" applyFont="1" applyFill="1" applyAlignment="1">
      <alignment/>
    </xf>
    <xf numFmtId="0" fontId="0" fillId="0" borderId="0" xfId="0" applyFill="1" applyAlignment="1">
      <alignment/>
    </xf>
    <xf numFmtId="0" fontId="4" fillId="0" borderId="0" xfId="0" applyFont="1" applyFill="1" applyAlignment="1">
      <alignment vertical="top"/>
    </xf>
    <xf numFmtId="179" fontId="1" fillId="0" borderId="0" xfId="42" applyNumberFormat="1" applyFont="1" applyFill="1" applyBorder="1" applyAlignment="1">
      <alignment/>
    </xf>
    <xf numFmtId="179" fontId="1" fillId="0" borderId="0" xfId="42" applyNumberFormat="1" applyFont="1" applyFill="1" applyAlignment="1">
      <alignment/>
    </xf>
    <xf numFmtId="188" fontId="4" fillId="0" borderId="11" xfId="42" applyNumberFormat="1" applyFont="1" applyFill="1" applyBorder="1" applyAlignment="1" quotePrefix="1">
      <alignment horizontal="right"/>
    </xf>
    <xf numFmtId="179" fontId="0" fillId="0" borderId="0" xfId="42" applyNumberFormat="1" applyFont="1" applyFill="1" applyAlignment="1">
      <alignment/>
    </xf>
    <xf numFmtId="179" fontId="1" fillId="0" borderId="17" xfId="42" applyNumberFormat="1" applyFont="1" applyFill="1" applyBorder="1" applyAlignment="1">
      <alignment horizontal="right"/>
    </xf>
    <xf numFmtId="179" fontId="1" fillId="0" borderId="18" xfId="42" applyNumberFormat="1" applyFont="1" applyFill="1" applyBorder="1" applyAlignment="1">
      <alignment horizontal="right"/>
    </xf>
    <xf numFmtId="179" fontId="8" fillId="0" borderId="0" xfId="42" applyNumberFormat="1" applyFont="1" applyFill="1" applyAlignment="1">
      <alignment horizontal="right" vertical="top" wrapText="1"/>
    </xf>
    <xf numFmtId="171" fontId="1" fillId="0" borderId="0" xfId="42" applyFont="1" applyFill="1" applyBorder="1" applyAlignment="1">
      <alignment horizontal="right"/>
    </xf>
    <xf numFmtId="179" fontId="11" fillId="0" borderId="0" xfId="42" applyNumberFormat="1" applyFont="1" applyFill="1" applyAlignment="1">
      <alignment horizontal="right"/>
    </xf>
    <xf numFmtId="188" fontId="4" fillId="0" borderId="0" xfId="42" applyNumberFormat="1" applyFont="1" applyFill="1" applyAlignment="1" quotePrefix="1">
      <alignment horizontal="right"/>
    </xf>
    <xf numFmtId="0" fontId="1" fillId="0" borderId="0" xfId="0" applyFont="1" applyFill="1" applyAlignment="1" quotePrefix="1">
      <alignment/>
    </xf>
    <xf numFmtId="0" fontId="4" fillId="0" borderId="0" xfId="0" applyFont="1" applyAlignment="1">
      <alignment horizontal="right"/>
    </xf>
    <xf numFmtId="188" fontId="4" fillId="0" borderId="0" xfId="42" applyNumberFormat="1" applyFont="1" applyFill="1" applyAlignment="1">
      <alignment horizontal="right"/>
    </xf>
    <xf numFmtId="179" fontId="1" fillId="0" borderId="14" xfId="42" applyNumberFormat="1" applyFont="1" applyFill="1" applyBorder="1" applyAlignment="1">
      <alignment horizontal="right"/>
    </xf>
    <xf numFmtId="179" fontId="1" fillId="0" borderId="15" xfId="42" applyNumberFormat="1" applyFont="1" applyFill="1" applyBorder="1" applyAlignment="1">
      <alignment horizontal="right"/>
    </xf>
    <xf numFmtId="0" fontId="1" fillId="0" borderId="0" xfId="0" applyFont="1" applyAlignment="1">
      <alignment horizontal="left" vertical="top"/>
    </xf>
    <xf numFmtId="1" fontId="1" fillId="0" borderId="0" xfId="42" applyNumberFormat="1" applyFont="1" applyFill="1" applyAlignment="1">
      <alignment horizontal="right"/>
    </xf>
    <xf numFmtId="1" fontId="1" fillId="0" borderId="0" xfId="42" applyNumberFormat="1" applyFont="1" applyAlignment="1">
      <alignment horizontal="right"/>
    </xf>
    <xf numFmtId="1" fontId="1" fillId="0" borderId="19" xfId="42" applyNumberFormat="1" applyFont="1" applyFill="1" applyBorder="1" applyAlignment="1">
      <alignment horizontal="right"/>
    </xf>
    <xf numFmtId="1" fontId="1" fillId="0" borderId="19" xfId="42" applyNumberFormat="1" applyFont="1" applyBorder="1" applyAlignment="1">
      <alignment horizontal="right"/>
    </xf>
    <xf numFmtId="1" fontId="1" fillId="0" borderId="0" xfId="42" applyNumberFormat="1" applyFont="1" applyFill="1" applyBorder="1" applyAlignment="1">
      <alignment horizontal="right"/>
    </xf>
    <xf numFmtId="0" fontId="1" fillId="4" borderId="0" xfId="0" applyFont="1" applyFill="1" applyAlignment="1">
      <alignment/>
    </xf>
    <xf numFmtId="0" fontId="0" fillId="4" borderId="0" xfId="0" applyFont="1" applyFill="1" applyAlignment="1">
      <alignment/>
    </xf>
    <xf numFmtId="0" fontId="1" fillId="4" borderId="0" xfId="0" applyFont="1" applyFill="1" applyAlignment="1">
      <alignment/>
    </xf>
    <xf numFmtId="179" fontId="1" fillId="4" borderId="0" xfId="42" applyNumberFormat="1" applyFont="1" applyFill="1" applyAlignment="1">
      <alignment horizontal="center" vertical="top"/>
    </xf>
    <xf numFmtId="179" fontId="1" fillId="4" borderId="0" xfId="42" applyNumberFormat="1" applyFont="1" applyFill="1" applyBorder="1" applyAlignment="1">
      <alignment horizontal="center" vertical="top"/>
    </xf>
    <xf numFmtId="179" fontId="9" fillId="4" borderId="0" xfId="42" applyNumberFormat="1" applyFont="1" applyFill="1" applyBorder="1" applyAlignment="1">
      <alignment horizontal="center" vertical="top"/>
    </xf>
    <xf numFmtId="0" fontId="10" fillId="4" borderId="0" xfId="0" applyFont="1" applyFill="1" applyAlignment="1">
      <alignment/>
    </xf>
    <xf numFmtId="0" fontId="4" fillId="0" borderId="0" xfId="0" applyFont="1" applyFill="1" applyAlignment="1">
      <alignment/>
    </xf>
    <xf numFmtId="2" fontId="4" fillId="0" borderId="0" xfId="0" applyNumberFormat="1" applyFont="1" applyFill="1" applyAlignment="1">
      <alignment vertical="top"/>
    </xf>
    <xf numFmtId="179" fontId="1" fillId="0" borderId="0" xfId="42" applyNumberFormat="1" applyFont="1" applyFill="1" applyBorder="1" applyAlignment="1">
      <alignment horizontal="center" vertical="top" wrapText="1"/>
    </xf>
    <xf numFmtId="0" fontId="1" fillId="0" borderId="0" xfId="0" applyFont="1" applyFill="1" applyAlignment="1">
      <alignment/>
    </xf>
    <xf numFmtId="179" fontId="1" fillId="0" borderId="12" xfId="0" applyNumberFormat="1" applyFont="1" applyFill="1" applyBorder="1" applyAlignment="1">
      <alignment/>
    </xf>
    <xf numFmtId="179" fontId="1" fillId="0" borderId="0" xfId="42" applyNumberFormat="1" applyFont="1" applyFill="1" applyAlignment="1">
      <alignment horizontal="center" vertical="top"/>
    </xf>
    <xf numFmtId="179" fontId="1" fillId="0" borderId="0" xfId="42" applyNumberFormat="1" applyFont="1" applyFill="1" applyAlignment="1">
      <alignment horizontal="right" vertical="top"/>
    </xf>
    <xf numFmtId="0" fontId="10" fillId="0" borderId="0" xfId="0" applyFont="1" applyFill="1" applyAlignment="1">
      <alignment/>
    </xf>
    <xf numFmtId="179" fontId="9" fillId="0" borderId="0" xfId="42" applyNumberFormat="1" applyFont="1" applyFill="1" applyAlignment="1">
      <alignment horizontal="right" vertical="top"/>
    </xf>
    <xf numFmtId="179" fontId="9" fillId="0" borderId="0" xfId="42" applyNumberFormat="1" applyFont="1" applyFill="1" applyBorder="1" applyAlignment="1">
      <alignment horizontal="center" vertical="top"/>
    </xf>
    <xf numFmtId="0" fontId="9" fillId="0" borderId="0" xfId="0" applyFont="1" applyFill="1" applyAlignment="1">
      <alignment/>
    </xf>
    <xf numFmtId="0" fontId="0" fillId="0" borderId="0" xfId="0" applyAlignment="1">
      <alignment vertical="justify"/>
    </xf>
    <xf numFmtId="179" fontId="1" fillId="0" borderId="0" xfId="42" applyNumberFormat="1" applyFont="1" applyAlignment="1">
      <alignment horizontal="center"/>
    </xf>
    <xf numFmtId="171" fontId="1" fillId="0" borderId="0" xfId="42" applyNumberFormat="1" applyFont="1" applyBorder="1" applyAlignment="1">
      <alignment horizontal="right"/>
    </xf>
    <xf numFmtId="179" fontId="1" fillId="0" borderId="19" xfId="42" applyNumberFormat="1" applyFont="1" applyBorder="1" applyAlignment="1">
      <alignment horizontal="right"/>
    </xf>
    <xf numFmtId="179" fontId="1" fillId="0" borderId="16" xfId="42" applyNumberFormat="1" applyFont="1" applyBorder="1" applyAlignment="1">
      <alignment horizontal="right"/>
    </xf>
    <xf numFmtId="179" fontId="1" fillId="0" borderId="0" xfId="0" applyNumberFormat="1" applyFont="1" applyAlignment="1">
      <alignment/>
    </xf>
    <xf numFmtId="169" fontId="1" fillId="0" borderId="0" xfId="42" applyNumberFormat="1" applyFont="1" applyAlignment="1">
      <alignment horizontal="right"/>
    </xf>
    <xf numFmtId="169" fontId="1" fillId="0" borderId="0" xfId="42" applyNumberFormat="1" applyFont="1" applyBorder="1" applyAlignment="1">
      <alignment horizontal="right"/>
    </xf>
    <xf numFmtId="169" fontId="1" fillId="0" borderId="11" xfId="42" applyNumberFormat="1" applyFont="1" applyBorder="1" applyAlignment="1">
      <alignment horizontal="right"/>
    </xf>
    <xf numFmtId="179" fontId="1" fillId="0" borderId="11" xfId="42" applyNumberFormat="1" applyFont="1" applyBorder="1" applyAlignment="1">
      <alignment/>
    </xf>
    <xf numFmtId="169" fontId="1" fillId="0" borderId="13" xfId="42" applyNumberFormat="1" applyFont="1" applyBorder="1" applyAlignment="1">
      <alignment horizontal="right"/>
    </xf>
    <xf numFmtId="179" fontId="1" fillId="0" borderId="13" xfId="42" applyNumberFormat="1" applyFont="1" applyBorder="1" applyAlignment="1">
      <alignment/>
    </xf>
    <xf numFmtId="169" fontId="1" fillId="0" borderId="16" xfId="42" applyNumberFormat="1" applyFont="1" applyBorder="1" applyAlignment="1">
      <alignment horizontal="right"/>
    </xf>
    <xf numFmtId="179" fontId="1" fillId="0" borderId="19" xfId="42" applyNumberFormat="1" applyFont="1" applyBorder="1" applyAlignment="1">
      <alignment/>
    </xf>
    <xf numFmtId="169" fontId="1" fillId="0" borderId="19" xfId="42" applyNumberFormat="1" applyFont="1" applyBorder="1" applyAlignment="1">
      <alignment horizontal="right"/>
    </xf>
    <xf numFmtId="179" fontId="1" fillId="0" borderId="16" xfId="42" applyNumberFormat="1" applyFont="1" applyBorder="1" applyAlignment="1">
      <alignment horizontal="left"/>
    </xf>
    <xf numFmtId="179" fontId="1" fillId="0" borderId="19" xfId="42" applyNumberFormat="1" applyFont="1" applyFill="1" applyBorder="1" applyAlignment="1">
      <alignment horizontal="right"/>
    </xf>
    <xf numFmtId="188" fontId="4" fillId="0" borderId="11" xfId="42" applyNumberFormat="1" applyFont="1" applyBorder="1" applyAlignment="1" quotePrefix="1">
      <alignment horizontal="right"/>
    </xf>
    <xf numFmtId="179" fontId="1" fillId="0" borderId="11" xfId="42" applyNumberFormat="1" applyFont="1" applyFill="1" applyBorder="1" applyAlignment="1">
      <alignment/>
    </xf>
    <xf numFmtId="179" fontId="1" fillId="0" borderId="19" xfId="42" applyNumberFormat="1" applyFont="1" applyFill="1" applyBorder="1" applyAlignment="1">
      <alignment/>
    </xf>
    <xf numFmtId="169" fontId="1" fillId="0" borderId="0" xfId="42" applyNumberFormat="1" applyFont="1" applyFill="1" applyAlignment="1">
      <alignment horizontal="right"/>
    </xf>
    <xf numFmtId="169" fontId="1" fillId="0" borderId="19" xfId="42" applyNumberFormat="1" applyFont="1" applyFill="1" applyBorder="1" applyAlignment="1">
      <alignment horizontal="right"/>
    </xf>
    <xf numFmtId="179" fontId="1" fillId="0" borderId="16" xfId="42" applyNumberFormat="1" applyFont="1" applyFill="1" applyBorder="1" applyAlignment="1">
      <alignment horizontal="left"/>
    </xf>
    <xf numFmtId="0" fontId="0" fillId="0" borderId="0" xfId="0" applyFont="1" applyAlignment="1">
      <alignment vertical="justify"/>
    </xf>
    <xf numFmtId="0" fontId="1" fillId="0" borderId="0" xfId="0" applyFont="1" applyBorder="1" applyAlignment="1">
      <alignment horizontal="justify" vertical="top"/>
    </xf>
    <xf numFmtId="179" fontId="0" fillId="0" borderId="0" xfId="42" applyNumberFormat="1" applyFont="1" applyAlignment="1">
      <alignment/>
    </xf>
    <xf numFmtId="187" fontId="4" fillId="0" borderId="0" xfId="42" applyNumberFormat="1" applyFont="1" applyFill="1" applyAlignment="1">
      <alignment horizontal="right"/>
    </xf>
    <xf numFmtId="0" fontId="1" fillId="0" borderId="0" xfId="0" applyFont="1" applyAlignment="1">
      <alignment vertical="justify"/>
    </xf>
    <xf numFmtId="179" fontId="4" fillId="0" borderId="0" xfId="42" applyNumberFormat="1" applyFont="1" applyFill="1" applyAlignment="1">
      <alignment horizontal="center" vertical="top" wrapText="1"/>
    </xf>
    <xf numFmtId="0" fontId="4" fillId="0" borderId="0" xfId="0" applyFont="1" applyAlignment="1">
      <alignment horizontal="left" vertical="justify"/>
    </xf>
    <xf numFmtId="0" fontId="7" fillId="0" borderId="0" xfId="0" applyFont="1" applyAlignment="1">
      <alignment horizontal="left" vertical="justify"/>
    </xf>
    <xf numFmtId="0" fontId="4" fillId="0" borderId="0" xfId="0" applyFont="1" applyAlignment="1">
      <alignment horizontal="center" vertical="top" wrapText="1"/>
    </xf>
    <xf numFmtId="0" fontId="1" fillId="0" borderId="0" xfId="0" applyFont="1" applyAlignment="1">
      <alignment horizontal="center" vertical="top" wrapText="1"/>
    </xf>
    <xf numFmtId="179" fontId="4" fillId="0" borderId="0" xfId="42" applyNumberFormat="1" applyFont="1" applyAlignment="1">
      <alignment horizontal="center"/>
    </xf>
    <xf numFmtId="0" fontId="4" fillId="0" borderId="0" xfId="0" applyFont="1" applyAlignment="1">
      <alignment horizontal="justify" vertical="top" wrapText="1"/>
    </xf>
    <xf numFmtId="0" fontId="1" fillId="0" borderId="0" xfId="0" applyFont="1" applyAlignment="1">
      <alignment horizontal="justify" vertical="top" wrapText="1"/>
    </xf>
    <xf numFmtId="0" fontId="4" fillId="0" borderId="0" xfId="0" applyFont="1" applyAlignment="1">
      <alignment vertical="justify"/>
    </xf>
    <xf numFmtId="0" fontId="0" fillId="0" borderId="0" xfId="0" applyAlignment="1">
      <alignment vertical="justify"/>
    </xf>
    <xf numFmtId="0" fontId="1" fillId="0" borderId="0" xfId="0" applyFont="1" applyFill="1" applyAlignment="1">
      <alignment horizontal="justify" vertical="top" wrapText="1"/>
    </xf>
    <xf numFmtId="0" fontId="0" fillId="0" borderId="0" xfId="0" applyFill="1" applyAlignment="1">
      <alignment/>
    </xf>
    <xf numFmtId="0" fontId="4" fillId="0" borderId="0" xfId="0" applyFont="1" applyAlignment="1">
      <alignment horizontal="left" vertical="top"/>
    </xf>
    <xf numFmtId="0" fontId="0" fillId="0" borderId="0" xfId="0" applyAlignment="1">
      <alignment vertical="top"/>
    </xf>
    <xf numFmtId="0" fontId="0" fillId="0" borderId="0" xfId="0" applyAlignment="1">
      <alignment/>
    </xf>
    <xf numFmtId="49" fontId="4" fillId="0" borderId="0" xfId="42" applyNumberFormat="1" applyFont="1" applyAlignment="1">
      <alignment horizontal="center" vertical="top" wrapText="1"/>
    </xf>
    <xf numFmtId="179" fontId="4" fillId="0" borderId="0" xfId="42" applyNumberFormat="1" applyFont="1" applyAlignment="1">
      <alignment horizontal="center" vertical="top" wrapText="1"/>
    </xf>
    <xf numFmtId="0" fontId="1" fillId="0" borderId="0" xfId="0" applyFont="1" applyAlignment="1">
      <alignment horizontal="justify" vertical="top"/>
    </xf>
    <xf numFmtId="0" fontId="4" fillId="0" borderId="0" xfId="0" applyFont="1" applyAlignment="1">
      <alignment horizontal="justify" vertical="top"/>
    </xf>
    <xf numFmtId="0" fontId="1" fillId="0" borderId="0" xfId="0" applyFont="1" applyAlignment="1">
      <alignment horizontal="left" vertical="top" wrapText="1"/>
    </xf>
    <xf numFmtId="0" fontId="7" fillId="0" borderId="0" xfId="0" applyFont="1" applyAlignment="1">
      <alignment/>
    </xf>
    <xf numFmtId="0" fontId="4" fillId="0" borderId="0" xfId="0" applyFont="1" applyAlignment="1">
      <alignment/>
    </xf>
    <xf numFmtId="0" fontId="1" fillId="0" borderId="0" xfId="0" applyFont="1" applyAlignment="1">
      <alignment/>
    </xf>
    <xf numFmtId="0" fontId="4" fillId="0" borderId="0" xfId="0" applyFont="1" applyFill="1" applyAlignment="1">
      <alignment horizontal="justify" vertical="top" wrapText="1"/>
    </xf>
    <xf numFmtId="0" fontId="1" fillId="0" borderId="0" xfId="0" applyFont="1" applyFill="1" applyAlignment="1">
      <alignment horizontal="justify" vertical="top"/>
    </xf>
    <xf numFmtId="0" fontId="1" fillId="0" borderId="0" xfId="0" applyFont="1" applyAlignment="1">
      <alignment vertical="distributed"/>
    </xf>
    <xf numFmtId="0" fontId="0" fillId="0" borderId="0" xfId="0" applyAlignment="1">
      <alignment vertical="distributed"/>
    </xf>
    <xf numFmtId="0" fontId="1" fillId="0" borderId="0" xfId="0" applyFont="1" applyFill="1" applyAlignment="1">
      <alignment horizontal="justify" vertical="justify"/>
    </xf>
    <xf numFmtId="0" fontId="0" fillId="0" borderId="0" xfId="0" applyFill="1" applyAlignment="1">
      <alignment horizontal="justify" vertical="justify"/>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8</xdr:row>
      <xdr:rowOff>38100</xdr:rowOff>
    </xdr:from>
    <xdr:to>
      <xdr:col>5</xdr:col>
      <xdr:colOff>419100</xdr:colOff>
      <xdr:row>8</xdr:row>
      <xdr:rowOff>38100</xdr:rowOff>
    </xdr:to>
    <xdr:sp>
      <xdr:nvSpPr>
        <xdr:cNvPr id="1" name="Line 2"/>
        <xdr:cNvSpPr>
          <a:spLocks/>
        </xdr:cNvSpPr>
      </xdr:nvSpPr>
      <xdr:spPr>
        <a:xfrm flipH="1">
          <a:off x="2514600" y="1409700"/>
          <a:ext cx="314325" cy="0"/>
        </a:xfrm>
        <a:prstGeom prst="line">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5</xdr:col>
      <xdr:colOff>104775</xdr:colOff>
      <xdr:row>28</xdr:row>
      <xdr:rowOff>38100</xdr:rowOff>
    </xdr:from>
    <xdr:to>
      <xdr:col>5</xdr:col>
      <xdr:colOff>419100</xdr:colOff>
      <xdr:row>28</xdr:row>
      <xdr:rowOff>38100</xdr:rowOff>
    </xdr:to>
    <xdr:sp>
      <xdr:nvSpPr>
        <xdr:cNvPr id="2" name="Line 4"/>
        <xdr:cNvSpPr>
          <a:spLocks/>
        </xdr:cNvSpPr>
      </xdr:nvSpPr>
      <xdr:spPr>
        <a:xfrm flipH="1">
          <a:off x="2514600" y="4857750"/>
          <a:ext cx="314325" cy="0"/>
        </a:xfrm>
        <a:prstGeom prst="line">
          <a:avLst/>
        </a:prstGeom>
        <a:noFill/>
        <a:ln w="28575" cmpd="sng">
          <a:noFill/>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60"/>
  <sheetViews>
    <sheetView showGridLines="0" tabSelected="1" zoomScaleSheetLayoutView="100" zoomScalePageLayoutView="0" workbookViewId="0" topLeftCell="A1">
      <selection activeCell="A1" sqref="A1"/>
    </sheetView>
  </sheetViews>
  <sheetFormatPr defaultColWidth="9.140625" defaultRowHeight="13.5"/>
  <cols>
    <col min="1" max="1" width="36.00390625" style="2" customWidth="1"/>
    <col min="2" max="2" width="12.7109375" style="63" customWidth="1"/>
    <col min="3" max="3" width="1.7109375" style="63" customWidth="1"/>
    <col min="4" max="4" width="12.7109375" style="63" customWidth="1"/>
    <col min="5" max="5" width="1.7109375" style="63" customWidth="1"/>
    <col min="6" max="6" width="12.7109375" style="63" customWidth="1"/>
    <col min="7" max="7" width="1.7109375" style="63" customWidth="1"/>
    <col min="8" max="8" width="12.7109375" style="63" customWidth="1"/>
    <col min="9" max="16384" width="9.140625" style="2" customWidth="1"/>
  </cols>
  <sheetData>
    <row r="1" spans="1:8" ht="13.5">
      <c r="A1" s="27" t="s">
        <v>97</v>
      </c>
      <c r="B1" s="58"/>
      <c r="C1" s="58"/>
      <c r="D1" s="58"/>
      <c r="E1" s="58"/>
      <c r="F1" s="58"/>
      <c r="G1" s="58"/>
      <c r="H1" s="58"/>
    </row>
    <row r="2" spans="1:8" ht="13.5">
      <c r="A2" s="27" t="s">
        <v>98</v>
      </c>
      <c r="B2" s="58"/>
      <c r="C2" s="58"/>
      <c r="D2" s="58"/>
      <c r="E2" s="58"/>
      <c r="F2" s="58"/>
      <c r="G2" s="58"/>
      <c r="H2" s="58"/>
    </row>
    <row r="3" spans="1:8" ht="13.5">
      <c r="A3" s="27" t="s">
        <v>228</v>
      </c>
      <c r="B3" s="58"/>
      <c r="C3" s="58"/>
      <c r="D3" s="58"/>
      <c r="E3" s="58"/>
      <c r="F3" s="58"/>
      <c r="G3" s="58"/>
      <c r="H3" s="58"/>
    </row>
    <row r="4" spans="1:8" ht="13.5">
      <c r="A4" s="9"/>
      <c r="B4" s="58"/>
      <c r="C4" s="58"/>
      <c r="D4" s="58"/>
      <c r="E4" s="58"/>
      <c r="F4" s="58"/>
      <c r="G4" s="58"/>
      <c r="H4" s="58"/>
    </row>
    <row r="5" spans="1:8" ht="13.5">
      <c r="A5" s="27" t="s">
        <v>99</v>
      </c>
      <c r="B5" s="58"/>
      <c r="C5" s="58"/>
      <c r="D5" s="58"/>
      <c r="E5" s="58"/>
      <c r="F5" s="58"/>
      <c r="G5" s="58"/>
      <c r="H5" s="58"/>
    </row>
    <row r="6" spans="1:8" ht="13.5">
      <c r="A6" s="8"/>
      <c r="B6" s="58"/>
      <c r="C6" s="58"/>
      <c r="D6" s="58"/>
      <c r="E6" s="58"/>
      <c r="F6" s="58"/>
      <c r="G6" s="58"/>
      <c r="H6" s="58"/>
    </row>
    <row r="7" spans="1:8" ht="13.5">
      <c r="A7" s="9"/>
      <c r="B7" s="166" t="s">
        <v>212</v>
      </c>
      <c r="C7" s="166"/>
      <c r="D7" s="166"/>
      <c r="E7" s="59"/>
      <c r="F7" s="166" t="s">
        <v>213</v>
      </c>
      <c r="G7" s="166"/>
      <c r="H7" s="166"/>
    </row>
    <row r="8" spans="1:8" ht="13.5">
      <c r="A8" s="9"/>
      <c r="B8" s="166" t="s">
        <v>100</v>
      </c>
      <c r="C8" s="166"/>
      <c r="D8" s="166"/>
      <c r="E8" s="83"/>
      <c r="F8" s="166" t="s">
        <v>229</v>
      </c>
      <c r="G8" s="166"/>
      <c r="H8" s="166"/>
    </row>
    <row r="9" spans="1:8" s="30" customFormat="1" ht="13.5">
      <c r="A9" s="28"/>
      <c r="B9" s="84">
        <v>39994</v>
      </c>
      <c r="C9" s="84"/>
      <c r="D9" s="164">
        <v>39629</v>
      </c>
      <c r="E9" s="84"/>
      <c r="F9" s="84">
        <f>B9</f>
        <v>39994</v>
      </c>
      <c r="G9" s="84"/>
      <c r="H9" s="84">
        <f>D9</f>
        <v>39629</v>
      </c>
    </row>
    <row r="10" spans="1:8" ht="13.5">
      <c r="A10" s="9"/>
      <c r="B10" s="60" t="s">
        <v>78</v>
      </c>
      <c r="C10" s="85"/>
      <c r="D10" s="60" t="s">
        <v>78</v>
      </c>
      <c r="E10" s="85"/>
      <c r="F10" s="60" t="s">
        <v>78</v>
      </c>
      <c r="G10" s="85"/>
      <c r="H10" s="60" t="s">
        <v>78</v>
      </c>
    </row>
    <row r="11" spans="1:8" ht="13.5">
      <c r="A11" s="9"/>
      <c r="B11" s="58"/>
      <c r="C11" s="58"/>
      <c r="D11" s="58"/>
      <c r="E11" s="58"/>
      <c r="F11" s="58"/>
      <c r="G11" s="58"/>
      <c r="H11" s="58"/>
    </row>
    <row r="12" spans="1:8" ht="13.5">
      <c r="A12" s="9" t="s">
        <v>101</v>
      </c>
      <c r="B12" s="10">
        <v>5880</v>
      </c>
      <c r="C12" s="10"/>
      <c r="D12" s="10">
        <v>9820</v>
      </c>
      <c r="E12" s="58"/>
      <c r="F12" s="58">
        <v>10698</v>
      </c>
      <c r="G12" s="58"/>
      <c r="H12" s="58">
        <v>22086</v>
      </c>
    </row>
    <row r="13" spans="1:8" ht="13.5">
      <c r="A13" s="9" t="s">
        <v>88</v>
      </c>
      <c r="B13" s="14">
        <v>-5757</v>
      </c>
      <c r="C13" s="14"/>
      <c r="D13" s="14">
        <v>-9913</v>
      </c>
      <c r="E13" s="86"/>
      <c r="F13" s="86">
        <v>-10790</v>
      </c>
      <c r="G13" s="86"/>
      <c r="H13" s="86">
        <v>-21092</v>
      </c>
    </row>
    <row r="14" spans="1:8" ht="13.5">
      <c r="A14" s="9"/>
      <c r="B14" s="13"/>
      <c r="C14" s="14"/>
      <c r="D14" s="13"/>
      <c r="E14" s="86"/>
      <c r="F14" s="61"/>
      <c r="G14" s="86"/>
      <c r="H14" s="61"/>
    </row>
    <row r="15" spans="1:8" ht="13.5">
      <c r="A15" s="8" t="s">
        <v>89</v>
      </c>
      <c r="B15" s="10">
        <f>SUM(B12:B13)</f>
        <v>123</v>
      </c>
      <c r="C15" s="10"/>
      <c r="D15" s="10">
        <f>SUM(D12:D13)</f>
        <v>-93</v>
      </c>
      <c r="E15" s="58"/>
      <c r="F15" s="58">
        <f>SUM(F12:F13)</f>
        <v>-92</v>
      </c>
      <c r="G15" s="58"/>
      <c r="H15" s="58">
        <f>SUM(H12:H13)</f>
        <v>994</v>
      </c>
    </row>
    <row r="16" spans="1:8" ht="13.5">
      <c r="A16" s="8"/>
      <c r="B16" s="10"/>
      <c r="C16" s="10"/>
      <c r="D16" s="10"/>
      <c r="E16" s="58"/>
      <c r="F16" s="58"/>
      <c r="G16" s="58"/>
      <c r="H16" s="58"/>
    </row>
    <row r="17" spans="1:13" ht="13.5">
      <c r="A17" s="9" t="s">
        <v>102</v>
      </c>
      <c r="B17" s="14">
        <v>83</v>
      </c>
      <c r="C17" s="14"/>
      <c r="D17" s="14">
        <v>1526</v>
      </c>
      <c r="E17" s="86"/>
      <c r="F17" s="86">
        <v>104</v>
      </c>
      <c r="G17" s="86"/>
      <c r="H17" s="86">
        <v>1584</v>
      </c>
      <c r="K17" s="4"/>
      <c r="L17" s="4"/>
      <c r="M17" s="4"/>
    </row>
    <row r="18" spans="1:13" ht="13.5">
      <c r="A18" s="9" t="s">
        <v>90</v>
      </c>
      <c r="B18" s="14">
        <v>-1036</v>
      </c>
      <c r="C18" s="14"/>
      <c r="D18" s="14">
        <v>-1738</v>
      </c>
      <c r="E18" s="86"/>
      <c r="F18" s="86">
        <v>-2290</v>
      </c>
      <c r="G18" s="86"/>
      <c r="H18" s="86">
        <v>-4092</v>
      </c>
      <c r="K18" s="4"/>
      <c r="L18" s="4"/>
      <c r="M18" s="4"/>
    </row>
    <row r="19" spans="1:8" ht="13.5">
      <c r="A19" s="9" t="s">
        <v>103</v>
      </c>
      <c r="B19" s="14">
        <v>-42</v>
      </c>
      <c r="C19" s="14"/>
      <c r="D19" s="14">
        <v>-781</v>
      </c>
      <c r="E19" s="86"/>
      <c r="F19" s="86">
        <v>-107</v>
      </c>
      <c r="G19" s="86"/>
      <c r="H19" s="86">
        <v>-1135</v>
      </c>
    </row>
    <row r="20" spans="1:8" ht="13.5">
      <c r="A20" s="9" t="s">
        <v>104</v>
      </c>
      <c r="B20" s="14">
        <v>-7</v>
      </c>
      <c r="C20" s="14"/>
      <c r="D20" s="14">
        <v>11</v>
      </c>
      <c r="E20" s="86"/>
      <c r="F20" s="86">
        <v>-7</v>
      </c>
      <c r="G20" s="86"/>
      <c r="H20" s="86">
        <v>-34</v>
      </c>
    </row>
    <row r="21" spans="1:8" ht="13.5">
      <c r="A21" s="9"/>
      <c r="B21" s="13"/>
      <c r="C21" s="14"/>
      <c r="D21" s="13"/>
      <c r="E21" s="86"/>
      <c r="F21" s="61"/>
      <c r="G21" s="86"/>
      <c r="H21" s="61"/>
    </row>
    <row r="22" spans="1:8" ht="13.5">
      <c r="A22" s="9" t="s">
        <v>184</v>
      </c>
      <c r="B22" s="14">
        <f>SUM(B15:B21)</f>
        <v>-879</v>
      </c>
      <c r="C22" s="14"/>
      <c r="D22" s="14">
        <f>SUM(D15:D21)</f>
        <v>-1075</v>
      </c>
      <c r="E22" s="86"/>
      <c r="F22" s="86">
        <f>SUM(F15:F21)</f>
        <v>-2392</v>
      </c>
      <c r="G22" s="86"/>
      <c r="H22" s="86">
        <f>SUM(H15:H21)</f>
        <v>-2683</v>
      </c>
    </row>
    <row r="23" spans="1:8" ht="13.5">
      <c r="A23" s="9"/>
      <c r="B23" s="14"/>
      <c r="C23" s="14"/>
      <c r="D23" s="14"/>
      <c r="E23" s="86"/>
      <c r="F23" s="86"/>
      <c r="G23" s="86"/>
      <c r="H23" s="86"/>
    </row>
    <row r="24" spans="1:8" ht="13.5">
      <c r="A24" s="9" t="s">
        <v>105</v>
      </c>
      <c r="B24" s="14">
        <v>-418</v>
      </c>
      <c r="C24" s="14"/>
      <c r="D24" s="14">
        <v>-818</v>
      </c>
      <c r="E24" s="86"/>
      <c r="F24" s="86">
        <v>-834</v>
      </c>
      <c r="G24" s="86"/>
      <c r="H24" s="86">
        <v>-1459</v>
      </c>
    </row>
    <row r="25" spans="1:8" ht="13.5">
      <c r="A25" s="9"/>
      <c r="B25" s="13"/>
      <c r="C25" s="14"/>
      <c r="D25" s="13"/>
      <c r="E25" s="86"/>
      <c r="F25" s="61"/>
      <c r="G25" s="86"/>
      <c r="H25" s="61"/>
    </row>
    <row r="26" spans="1:8" ht="13.5">
      <c r="A26" s="8" t="s">
        <v>185</v>
      </c>
      <c r="B26" s="14">
        <f>SUM(B22:B25)</f>
        <v>-1297</v>
      </c>
      <c r="C26" s="14"/>
      <c r="D26" s="14">
        <f>SUM(D22:D25)</f>
        <v>-1893</v>
      </c>
      <c r="E26" s="86"/>
      <c r="F26" s="86">
        <f>SUM(F22:F25)</f>
        <v>-3226</v>
      </c>
      <c r="G26" s="86"/>
      <c r="H26" s="86">
        <f>SUM(H22:H25)</f>
        <v>-4142</v>
      </c>
    </row>
    <row r="27" spans="1:8" ht="13.5">
      <c r="A27" s="9"/>
      <c r="B27" s="14"/>
      <c r="C27" s="14"/>
      <c r="D27" s="14"/>
      <c r="E27" s="86"/>
      <c r="F27" s="86"/>
      <c r="G27" s="86"/>
      <c r="H27" s="86"/>
    </row>
    <row r="28" spans="1:8" ht="13.5">
      <c r="A28" s="9" t="s">
        <v>79</v>
      </c>
      <c r="B28" s="14">
        <v>3</v>
      </c>
      <c r="C28" s="14"/>
      <c r="D28" s="14">
        <v>1</v>
      </c>
      <c r="E28" s="86"/>
      <c r="F28" s="86">
        <v>3</v>
      </c>
      <c r="G28" s="86"/>
      <c r="H28" s="86">
        <v>-7</v>
      </c>
    </row>
    <row r="29" spans="1:8" ht="13.5">
      <c r="A29" s="9"/>
      <c r="B29" s="13"/>
      <c r="C29" s="14"/>
      <c r="D29" s="13"/>
      <c r="E29" s="86"/>
      <c r="F29" s="61"/>
      <c r="G29" s="86"/>
      <c r="H29" s="61"/>
    </row>
    <row r="30" spans="1:8" ht="14.25" thickBot="1">
      <c r="A30" s="8" t="s">
        <v>186</v>
      </c>
      <c r="B30" s="32">
        <f>SUM(B26:B29)</f>
        <v>-1294</v>
      </c>
      <c r="C30" s="14"/>
      <c r="D30" s="32">
        <f>SUM(D26:D29)</f>
        <v>-1892</v>
      </c>
      <c r="E30" s="86"/>
      <c r="F30" s="87">
        <f>SUM(F26:F29)</f>
        <v>-3223</v>
      </c>
      <c r="G30" s="86"/>
      <c r="H30" s="87">
        <f>SUM(H26:H29)</f>
        <v>-4149</v>
      </c>
    </row>
    <row r="31" spans="1:8" ht="14.25" thickTop="1">
      <c r="A31" s="9"/>
      <c r="B31" s="14"/>
      <c r="C31" s="14"/>
      <c r="D31" s="14"/>
      <c r="E31" s="86"/>
      <c r="F31" s="86"/>
      <c r="G31" s="86"/>
      <c r="H31" s="86"/>
    </row>
    <row r="32" spans="1:8" ht="13.5">
      <c r="A32" s="9"/>
      <c r="B32" s="10"/>
      <c r="C32" s="10"/>
      <c r="D32" s="10"/>
      <c r="E32" s="58"/>
      <c r="F32" s="58"/>
      <c r="G32" s="58"/>
      <c r="H32" s="58"/>
    </row>
    <row r="33" spans="1:8" ht="13.5">
      <c r="A33" s="8" t="s">
        <v>91</v>
      </c>
      <c r="B33" s="10"/>
      <c r="C33" s="10"/>
      <c r="D33" s="10"/>
      <c r="E33" s="58"/>
      <c r="F33" s="58"/>
      <c r="G33" s="58"/>
      <c r="H33" s="58"/>
    </row>
    <row r="34" spans="1:8" ht="13.5">
      <c r="A34" s="9" t="s">
        <v>106</v>
      </c>
      <c r="B34" s="14">
        <v>-1053</v>
      </c>
      <c r="C34" s="14"/>
      <c r="D34" s="14">
        <v>-1797</v>
      </c>
      <c r="E34" s="86"/>
      <c r="F34" s="86">
        <v>-2723</v>
      </c>
      <c r="G34" s="86"/>
      <c r="H34" s="86">
        <v>-3580</v>
      </c>
    </row>
    <row r="35" spans="1:8" ht="13.5">
      <c r="A35" s="9"/>
      <c r="B35" s="10"/>
      <c r="C35" s="10"/>
      <c r="D35" s="10"/>
      <c r="E35" s="58"/>
      <c r="F35" s="58"/>
      <c r="G35" s="58"/>
      <c r="H35" s="58"/>
    </row>
    <row r="36" spans="1:8" ht="13.5">
      <c r="A36" s="9" t="s">
        <v>107</v>
      </c>
      <c r="B36" s="10">
        <v>-241</v>
      </c>
      <c r="C36" s="10"/>
      <c r="D36" s="10">
        <v>-95</v>
      </c>
      <c r="E36" s="58"/>
      <c r="F36" s="58">
        <v>-500</v>
      </c>
      <c r="G36" s="58"/>
      <c r="H36" s="58">
        <v>-569</v>
      </c>
    </row>
    <row r="37" spans="1:8" ht="13.5">
      <c r="A37" s="9"/>
      <c r="B37" s="10"/>
      <c r="C37" s="14"/>
      <c r="D37" s="10"/>
      <c r="E37" s="86"/>
      <c r="F37" s="58"/>
      <c r="G37" s="86"/>
      <c r="H37" s="58"/>
    </row>
    <row r="38" spans="1:8" ht="14.25" thickBot="1">
      <c r="A38" s="8" t="s">
        <v>186</v>
      </c>
      <c r="B38" s="32">
        <f>SUM(B34:B37)</f>
        <v>-1294</v>
      </c>
      <c r="C38" s="14"/>
      <c r="D38" s="32">
        <f>SUM(D34:D37)</f>
        <v>-1892</v>
      </c>
      <c r="E38" s="86"/>
      <c r="F38" s="87">
        <f>SUM(F34:F37)</f>
        <v>-3223</v>
      </c>
      <c r="G38" s="86"/>
      <c r="H38" s="87">
        <f>SUM(H34:H37)</f>
        <v>-4149</v>
      </c>
    </row>
    <row r="39" spans="1:8" ht="14.25" thickTop="1">
      <c r="A39" s="9"/>
      <c r="B39" s="10"/>
      <c r="C39" s="10"/>
      <c r="D39" s="10"/>
      <c r="E39" s="58"/>
      <c r="F39" s="58"/>
      <c r="G39" s="58"/>
      <c r="H39" s="58"/>
    </row>
    <row r="40" spans="1:8" ht="13.5">
      <c r="A40" s="9"/>
      <c r="B40" s="10"/>
      <c r="C40" s="10"/>
      <c r="D40" s="10"/>
      <c r="E40" s="58"/>
      <c r="F40" s="58"/>
      <c r="G40" s="58"/>
      <c r="H40" s="58"/>
    </row>
    <row r="41" spans="1:8" ht="13.5">
      <c r="A41" s="9"/>
      <c r="B41" s="139" t="s">
        <v>108</v>
      </c>
      <c r="C41" s="139"/>
      <c r="D41" s="139" t="s">
        <v>108</v>
      </c>
      <c r="E41" s="88"/>
      <c r="F41" s="88" t="s">
        <v>108</v>
      </c>
      <c r="G41" s="88"/>
      <c r="H41" s="88" t="s">
        <v>108</v>
      </c>
    </row>
    <row r="42" spans="1:8" ht="13.5">
      <c r="A42" s="8" t="s">
        <v>109</v>
      </c>
      <c r="B42" s="10"/>
      <c r="C42" s="10"/>
      <c r="D42" s="10"/>
      <c r="E42" s="86"/>
      <c r="F42" s="58"/>
      <c r="G42" s="58"/>
      <c r="H42" s="58"/>
    </row>
    <row r="43" spans="1:8" ht="13.5">
      <c r="A43" s="9" t="s">
        <v>80</v>
      </c>
      <c r="B43" s="140">
        <f>+B34/45000*100</f>
        <v>-2.34</v>
      </c>
      <c r="C43" s="140"/>
      <c r="D43" s="140">
        <f>+D34/45000*100</f>
        <v>-3.9933333333333336</v>
      </c>
      <c r="E43" s="89"/>
      <c r="F43" s="89">
        <f>+F34/45000*100</f>
        <v>-6.051111111111111</v>
      </c>
      <c r="G43" s="89"/>
      <c r="H43" s="89">
        <f>+H34/45000*100</f>
        <v>-7.955555555555556</v>
      </c>
    </row>
    <row r="44" spans="1:8" ht="13.5">
      <c r="A44" s="9" t="s">
        <v>110</v>
      </c>
      <c r="B44" s="140">
        <f>+B43</f>
        <v>-2.34</v>
      </c>
      <c r="C44" s="140"/>
      <c r="D44" s="140">
        <f>+D43</f>
        <v>-3.9933333333333336</v>
      </c>
      <c r="E44" s="89"/>
      <c r="F44" s="89">
        <f>+F43</f>
        <v>-6.051111111111111</v>
      </c>
      <c r="G44" s="89"/>
      <c r="H44" s="89">
        <f>+H43</f>
        <v>-7.955555555555556</v>
      </c>
    </row>
    <row r="45" spans="1:8" ht="13.5">
      <c r="A45" s="9"/>
      <c r="B45" s="10"/>
      <c r="C45" s="10"/>
      <c r="D45" s="10"/>
      <c r="E45" s="86"/>
      <c r="F45" s="58"/>
      <c r="G45" s="58"/>
      <c r="H45" s="58"/>
    </row>
    <row r="46" spans="1:8" ht="13.5">
      <c r="A46" s="9"/>
      <c r="B46" s="10"/>
      <c r="C46" s="10"/>
      <c r="D46" s="58"/>
      <c r="E46" s="86"/>
      <c r="F46" s="58"/>
      <c r="G46" s="58"/>
      <c r="H46" s="58"/>
    </row>
    <row r="47" spans="1:8" ht="13.5">
      <c r="A47" s="9"/>
      <c r="B47" s="10"/>
      <c r="C47" s="10"/>
      <c r="D47" s="58"/>
      <c r="E47" s="86"/>
      <c r="F47" s="58"/>
      <c r="G47" s="58"/>
      <c r="H47" s="58"/>
    </row>
    <row r="48" spans="1:8" ht="13.5">
      <c r="A48" s="9"/>
      <c r="B48" s="10"/>
      <c r="C48" s="10"/>
      <c r="D48" s="58"/>
      <c r="E48" s="86"/>
      <c r="F48" s="58"/>
      <c r="G48" s="58"/>
      <c r="H48" s="58"/>
    </row>
    <row r="49" spans="1:8" ht="15" customHeight="1">
      <c r="A49" s="9"/>
      <c r="B49" s="10"/>
      <c r="C49" s="10"/>
      <c r="D49" s="58"/>
      <c r="E49" s="58"/>
      <c r="F49" s="58"/>
      <c r="G49" s="58"/>
      <c r="H49" s="58"/>
    </row>
    <row r="50" spans="1:8" ht="15" customHeight="1">
      <c r="A50" s="7"/>
      <c r="B50" s="7"/>
      <c r="C50" s="7"/>
      <c r="D50" s="62"/>
      <c r="E50" s="62"/>
      <c r="F50" s="62"/>
      <c r="G50" s="62"/>
      <c r="H50" s="62"/>
    </row>
    <row r="51" spans="1:8" ht="13.5">
      <c r="A51" s="9"/>
      <c r="B51" s="10"/>
      <c r="C51" s="10"/>
      <c r="D51" s="58"/>
      <c r="E51" s="58"/>
      <c r="F51" s="58"/>
      <c r="G51" s="58"/>
      <c r="H51" s="58"/>
    </row>
    <row r="52" spans="1:8" s="42" customFormat="1" ht="28.5" customHeight="1">
      <c r="A52" s="167" t="s">
        <v>220</v>
      </c>
      <c r="B52" s="168"/>
      <c r="C52" s="168"/>
      <c r="D52" s="168"/>
      <c r="E52" s="168"/>
      <c r="F52" s="168"/>
      <c r="G52" s="168"/>
      <c r="H52" s="168"/>
    </row>
    <row r="53" spans="1:8" ht="13.5">
      <c r="A53" s="9"/>
      <c r="B53" s="58"/>
      <c r="C53" s="58"/>
      <c r="D53" s="58"/>
      <c r="E53" s="58"/>
      <c r="F53" s="58"/>
      <c r="G53" s="58"/>
      <c r="H53" s="58"/>
    </row>
    <row r="54" spans="1:8" ht="13.5">
      <c r="A54" s="9"/>
      <c r="B54" s="58"/>
      <c r="C54" s="58"/>
      <c r="D54" s="58"/>
      <c r="E54" s="58"/>
      <c r="F54" s="58"/>
      <c r="G54" s="58"/>
      <c r="H54" s="58"/>
    </row>
    <row r="55" spans="1:8" ht="13.5">
      <c r="A55" s="9"/>
      <c r="B55" s="58"/>
      <c r="C55" s="58"/>
      <c r="D55" s="58"/>
      <c r="E55" s="58"/>
      <c r="F55" s="58"/>
      <c r="G55" s="58"/>
      <c r="H55" s="58"/>
    </row>
    <row r="56" spans="1:8" ht="13.5">
      <c r="A56" s="9"/>
      <c r="B56" s="58"/>
      <c r="C56" s="58"/>
      <c r="D56" s="58"/>
      <c r="E56" s="58"/>
      <c r="F56" s="58"/>
      <c r="G56" s="58"/>
      <c r="H56" s="58"/>
    </row>
    <row r="57" spans="1:8" ht="13.5">
      <c r="A57" s="75"/>
      <c r="B57" s="58"/>
      <c r="C57" s="58"/>
      <c r="D57" s="58"/>
      <c r="E57" s="58"/>
      <c r="F57" s="58"/>
      <c r="G57" s="58"/>
      <c r="H57" s="58"/>
    </row>
    <row r="58" spans="1:8" ht="13.5">
      <c r="A58" s="9"/>
      <c r="B58" s="58"/>
      <c r="C58" s="58"/>
      <c r="D58" s="58"/>
      <c r="E58" s="58"/>
      <c r="F58" s="58"/>
      <c r="G58" s="58"/>
      <c r="H58" s="58"/>
    </row>
    <row r="59" spans="1:8" ht="13.5">
      <c r="A59" s="9"/>
      <c r="B59" s="58"/>
      <c r="C59" s="58"/>
      <c r="D59" s="58"/>
      <c r="E59" s="58"/>
      <c r="F59" s="58"/>
      <c r="G59" s="58"/>
      <c r="H59" s="58"/>
    </row>
    <row r="60" spans="1:8" ht="13.5">
      <c r="A60" s="9"/>
      <c r="B60" s="58"/>
      <c r="C60" s="58"/>
      <c r="D60" s="58"/>
      <c r="E60" s="58"/>
      <c r="F60" s="58"/>
      <c r="G60" s="58"/>
      <c r="H60" s="58"/>
    </row>
  </sheetData>
  <sheetProtection/>
  <mergeCells count="5">
    <mergeCell ref="B8:D8"/>
    <mergeCell ref="F8:H8"/>
    <mergeCell ref="A52:H52"/>
    <mergeCell ref="B7:D7"/>
    <mergeCell ref="F7:H7"/>
  </mergeCells>
  <printOptions/>
  <pageMargins left="1" right="0.5" top="0.393700787401575" bottom="0.5" header="0.196850393700787" footer="0.43"/>
  <pageSetup horizontalDpi="600" verticalDpi="600" orientation="portrait" paperSize="9" scale="99"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J71"/>
  <sheetViews>
    <sheetView showGridLines="0" zoomScaleSheetLayoutView="100" zoomScalePageLayoutView="0" workbookViewId="0" topLeftCell="A1">
      <pane xSplit="5" ySplit="11" topLeftCell="F43" activePane="bottomRight" state="frozen"/>
      <selection pane="topLeft" activeCell="F51" sqref="F51"/>
      <selection pane="topRight" activeCell="F51" sqref="F51"/>
      <selection pane="bottomLeft" activeCell="F51" sqref="F51"/>
      <selection pane="bottomRight" activeCell="G54" sqref="G54"/>
    </sheetView>
  </sheetViews>
  <sheetFormatPr defaultColWidth="9.140625" defaultRowHeight="13.5"/>
  <cols>
    <col min="1" max="1" width="2.7109375" style="2" customWidth="1"/>
    <col min="2" max="3" width="9.140625" style="2" customWidth="1"/>
    <col min="4" max="6" width="13.421875" style="2" customWidth="1"/>
    <col min="7" max="8" width="15.421875" style="63" bestFit="1" customWidth="1"/>
    <col min="9" max="9" width="6.7109375" style="2" customWidth="1"/>
    <col min="10" max="16384" width="9.140625" style="2" customWidth="1"/>
  </cols>
  <sheetData>
    <row r="1" spans="1:9" ht="13.5">
      <c r="A1" s="27" t="str">
        <f>'Income Statement'!A1</f>
        <v>ASTRAL SUPREME BERHAD</v>
      </c>
      <c r="B1" s="9"/>
      <c r="C1" s="9"/>
      <c r="D1" s="9"/>
      <c r="E1" s="9"/>
      <c r="F1" s="9"/>
      <c r="G1" s="58"/>
      <c r="H1" s="58"/>
      <c r="I1" s="9"/>
    </row>
    <row r="2" spans="1:9" ht="13.5">
      <c r="A2" s="27" t="str">
        <f>'Income Statement'!A2</f>
        <v>UNAUDITED QUARTERLY REPORT ON THE CONSOLIDATED RESULTS</v>
      </c>
      <c r="B2" s="9"/>
      <c r="C2" s="9"/>
      <c r="D2" s="9"/>
      <c r="E2" s="9"/>
      <c r="F2" s="9"/>
      <c r="G2" s="58"/>
      <c r="H2" s="58"/>
      <c r="I2" s="9"/>
    </row>
    <row r="3" spans="1:9" ht="13.5">
      <c r="A3" s="27" t="str">
        <f>'Income Statement'!A3</f>
        <v>FOR THE FINANCIAL QUARTER ENDED 30 JUNE 2009</v>
      </c>
      <c r="B3" s="8"/>
      <c r="C3" s="9"/>
      <c r="D3" s="9"/>
      <c r="E3" s="9"/>
      <c r="F3" s="9"/>
      <c r="G3" s="58"/>
      <c r="H3" s="58"/>
      <c r="I3" s="9"/>
    </row>
    <row r="4" spans="1:9" ht="13.5">
      <c r="A4" s="9"/>
      <c r="B4" s="9"/>
      <c r="C4" s="9"/>
      <c r="D4" s="9"/>
      <c r="E4" s="9"/>
      <c r="F4" s="9"/>
      <c r="G4" s="58"/>
      <c r="H4" s="58"/>
      <c r="I4" s="9"/>
    </row>
    <row r="5" spans="1:9" ht="13.5">
      <c r="A5" s="27" t="s">
        <v>111</v>
      </c>
      <c r="B5" s="39"/>
      <c r="C5" s="9"/>
      <c r="D5" s="9"/>
      <c r="E5" s="9"/>
      <c r="F5" s="9"/>
      <c r="G5" s="107"/>
      <c r="H5" s="107"/>
      <c r="I5" s="9"/>
    </row>
    <row r="6" spans="1:9" ht="13.5">
      <c r="A6" s="8"/>
      <c r="B6" s="9"/>
      <c r="C6" s="9"/>
      <c r="D6" s="9"/>
      <c r="E6" s="9"/>
      <c r="F6" s="9"/>
      <c r="G6" s="58"/>
      <c r="H6" s="58"/>
      <c r="I6" s="9"/>
    </row>
    <row r="7" spans="1:9" ht="13.5">
      <c r="A7" s="9"/>
      <c r="B7" s="9"/>
      <c r="C7" s="9"/>
      <c r="D7" s="9"/>
      <c r="E7" s="9"/>
      <c r="F7" s="9"/>
      <c r="G7" s="60"/>
      <c r="H7" s="60"/>
      <c r="I7" s="9"/>
    </row>
    <row r="8" spans="1:9" s="34" customFormat="1" ht="13.5">
      <c r="A8" s="33"/>
      <c r="B8" s="33"/>
      <c r="C8" s="33"/>
      <c r="D8" s="33"/>
      <c r="E8" s="33"/>
      <c r="F8" s="33"/>
      <c r="G8" s="60" t="s">
        <v>112</v>
      </c>
      <c r="H8" s="60" t="s">
        <v>113</v>
      </c>
      <c r="I8" s="33"/>
    </row>
    <row r="9" spans="1:9" s="36" customFormat="1" ht="13.5">
      <c r="A9" s="35"/>
      <c r="B9" s="35"/>
      <c r="C9" s="35"/>
      <c r="D9" s="35"/>
      <c r="E9" s="35"/>
      <c r="F9" s="35"/>
      <c r="G9" s="108">
        <f>'Income Statement'!B9</f>
        <v>39994</v>
      </c>
      <c r="H9" s="108">
        <v>39813</v>
      </c>
      <c r="I9" s="35"/>
    </row>
    <row r="10" spans="1:9" s="36" customFormat="1" ht="13.5">
      <c r="A10" s="35"/>
      <c r="B10" s="35"/>
      <c r="C10" s="35"/>
      <c r="D10" s="35"/>
      <c r="E10" s="35"/>
      <c r="F10" s="35"/>
      <c r="G10" s="111" t="s">
        <v>210</v>
      </c>
      <c r="H10" s="111" t="s">
        <v>211</v>
      </c>
      <c r="I10" s="35"/>
    </row>
    <row r="11" spans="1:9" s="34" customFormat="1" ht="13.5">
      <c r="A11" s="33"/>
      <c r="B11" s="33"/>
      <c r="C11" s="33"/>
      <c r="D11" s="33"/>
      <c r="E11" s="33"/>
      <c r="F11" s="33"/>
      <c r="G11" s="60" t="s">
        <v>78</v>
      </c>
      <c r="H11" s="60" t="s">
        <v>78</v>
      </c>
      <c r="I11" s="33"/>
    </row>
    <row r="12" spans="1:9" ht="13.5">
      <c r="A12" s="8" t="s">
        <v>92</v>
      </c>
      <c r="B12" s="9"/>
      <c r="C12" s="9"/>
      <c r="D12" s="9"/>
      <c r="E12" s="9"/>
      <c r="F12" s="9"/>
      <c r="G12" s="12"/>
      <c r="H12" s="12"/>
      <c r="I12" s="9"/>
    </row>
    <row r="13" spans="1:9" ht="13.5">
      <c r="A13" s="8" t="s">
        <v>84</v>
      </c>
      <c r="B13" s="9"/>
      <c r="C13" s="9"/>
      <c r="D13" s="9"/>
      <c r="E13" s="9"/>
      <c r="F13" s="9"/>
      <c r="G13" s="10"/>
      <c r="H13" s="10"/>
      <c r="I13" s="9"/>
    </row>
    <row r="14" spans="1:9" ht="13.5">
      <c r="A14" s="9" t="s">
        <v>81</v>
      </c>
      <c r="B14" s="9"/>
      <c r="C14" s="9"/>
      <c r="D14" s="9"/>
      <c r="E14" s="9"/>
      <c r="F14" s="9"/>
      <c r="G14" s="10">
        <v>20804</v>
      </c>
      <c r="H14" s="10">
        <v>21679</v>
      </c>
      <c r="I14" s="9"/>
    </row>
    <row r="15" spans="1:9" ht="13.5">
      <c r="A15" s="9" t="s">
        <v>183</v>
      </c>
      <c r="B15" s="9"/>
      <c r="C15" s="9"/>
      <c r="D15" s="9"/>
      <c r="E15" s="9"/>
      <c r="F15" s="9"/>
      <c r="G15" s="10">
        <v>87</v>
      </c>
      <c r="H15" s="10">
        <v>88</v>
      </c>
      <c r="I15" s="9"/>
    </row>
    <row r="16" spans="1:9" ht="13.5">
      <c r="A16" s="9" t="s">
        <v>114</v>
      </c>
      <c r="B16" s="9"/>
      <c r="C16" s="9"/>
      <c r="D16" s="9"/>
      <c r="E16" s="9"/>
      <c r="F16" s="9"/>
      <c r="G16" s="10">
        <v>7898</v>
      </c>
      <c r="H16" s="10">
        <v>7898</v>
      </c>
      <c r="I16" s="9"/>
    </row>
    <row r="17" spans="1:9" ht="13.5">
      <c r="A17" s="9"/>
      <c r="B17" s="9"/>
      <c r="C17" s="9"/>
      <c r="D17" s="9"/>
      <c r="E17" s="9"/>
      <c r="F17" s="9"/>
      <c r="G17" s="141">
        <f>SUM(G14:G16)</f>
        <v>28789</v>
      </c>
      <c r="H17" s="141">
        <f>SUM(H14:H16)</f>
        <v>29665</v>
      </c>
      <c r="I17" s="9"/>
    </row>
    <row r="18" spans="1:9" ht="13.5">
      <c r="A18" s="9"/>
      <c r="B18" s="9"/>
      <c r="C18" s="9"/>
      <c r="D18" s="9"/>
      <c r="E18" s="9"/>
      <c r="F18" s="9"/>
      <c r="G18" s="10"/>
      <c r="H18" s="10"/>
      <c r="I18" s="9"/>
    </row>
    <row r="19" spans="1:9" ht="13.5">
      <c r="A19" s="8" t="s">
        <v>85</v>
      </c>
      <c r="B19" s="9"/>
      <c r="C19" s="9"/>
      <c r="D19" s="9"/>
      <c r="E19" s="9"/>
      <c r="F19" s="9"/>
      <c r="G19" s="10"/>
      <c r="H19" s="10"/>
      <c r="I19" s="9"/>
    </row>
    <row r="20" spans="1:9" ht="13.5">
      <c r="A20" s="9" t="s">
        <v>69</v>
      </c>
      <c r="B20" s="9"/>
      <c r="C20" s="9"/>
      <c r="D20" s="9"/>
      <c r="E20" s="9"/>
      <c r="F20" s="9"/>
      <c r="G20" s="10">
        <v>6982</v>
      </c>
      <c r="H20" s="10">
        <v>7402</v>
      </c>
      <c r="I20" s="9"/>
    </row>
    <row r="21" spans="1:9" ht="13.5">
      <c r="A21" s="9" t="s">
        <v>230</v>
      </c>
      <c r="B21" s="9"/>
      <c r="C21" s="9"/>
      <c r="D21" s="9"/>
      <c r="E21" s="9"/>
      <c r="F21" s="9"/>
      <c r="G21" s="10">
        <v>7574</v>
      </c>
      <c r="H21" s="10">
        <v>8545</v>
      </c>
      <c r="I21" s="9"/>
    </row>
    <row r="22" spans="1:9" ht="13.5">
      <c r="A22" s="9" t="s">
        <v>231</v>
      </c>
      <c r="B22" s="9"/>
      <c r="C22" s="9"/>
      <c r="D22" s="9"/>
      <c r="E22" s="9"/>
      <c r="F22" s="9"/>
      <c r="G22" s="10">
        <v>3947</v>
      </c>
      <c r="H22" s="10">
        <v>12514</v>
      </c>
      <c r="I22" s="9"/>
    </row>
    <row r="23" spans="1:9" ht="13.5">
      <c r="A23" s="9" t="s">
        <v>82</v>
      </c>
      <c r="B23" s="9"/>
      <c r="C23" s="9"/>
      <c r="D23" s="9"/>
      <c r="E23" s="9"/>
      <c r="F23" s="9"/>
      <c r="G23" s="10">
        <v>160</v>
      </c>
      <c r="H23" s="10">
        <v>479</v>
      </c>
      <c r="I23" s="9"/>
    </row>
    <row r="24" spans="1:9" ht="13.5">
      <c r="A24" s="9" t="s">
        <v>115</v>
      </c>
      <c r="B24" s="9"/>
      <c r="C24" s="9"/>
      <c r="D24" s="9"/>
      <c r="E24" s="9"/>
      <c r="F24" s="9"/>
      <c r="G24" s="10">
        <v>641</v>
      </c>
      <c r="H24" s="10">
        <v>867</v>
      </c>
      <c r="I24" s="9"/>
    </row>
    <row r="25" spans="1:9" ht="13.5">
      <c r="A25" s="9"/>
      <c r="B25" s="9"/>
      <c r="C25" s="9"/>
      <c r="D25" s="9"/>
      <c r="E25" s="9"/>
      <c r="F25" s="9"/>
      <c r="G25" s="141">
        <f>SUM(G20:G24)</f>
        <v>19304</v>
      </c>
      <c r="H25" s="141">
        <f>SUM(H20:H24)</f>
        <v>29807</v>
      </c>
      <c r="I25" s="9"/>
    </row>
    <row r="26" spans="1:9" ht="13.5">
      <c r="A26" s="9"/>
      <c r="B26" s="9"/>
      <c r="C26" s="9"/>
      <c r="D26" s="9"/>
      <c r="E26" s="9"/>
      <c r="F26" s="9"/>
      <c r="G26" s="10"/>
      <c r="H26" s="10"/>
      <c r="I26" s="9"/>
    </row>
    <row r="27" spans="1:9" ht="14.25" thickBot="1">
      <c r="A27" s="8" t="s">
        <v>96</v>
      </c>
      <c r="B27" s="9"/>
      <c r="C27" s="9"/>
      <c r="D27" s="9"/>
      <c r="E27" s="9"/>
      <c r="F27" s="9"/>
      <c r="G27" s="142">
        <f>+G17+G25</f>
        <v>48093</v>
      </c>
      <c r="H27" s="142">
        <f>+H17+H25</f>
        <v>59472</v>
      </c>
      <c r="I27" s="9"/>
    </row>
    <row r="28" spans="1:9" ht="14.25" thickTop="1">
      <c r="A28" s="9"/>
      <c r="B28" s="9"/>
      <c r="C28" s="9"/>
      <c r="D28" s="9"/>
      <c r="E28" s="9"/>
      <c r="F28" s="9"/>
      <c r="G28" s="10"/>
      <c r="H28" s="10"/>
      <c r="I28" s="9"/>
    </row>
    <row r="29" spans="1:9" ht="13.5">
      <c r="A29" s="8" t="s">
        <v>116</v>
      </c>
      <c r="B29" s="9"/>
      <c r="C29" s="9"/>
      <c r="D29" s="9"/>
      <c r="E29" s="9"/>
      <c r="F29" s="9"/>
      <c r="G29" s="10"/>
      <c r="H29" s="10"/>
      <c r="I29" s="9"/>
    </row>
    <row r="30" spans="1:9" ht="13.5">
      <c r="A30" s="9" t="s">
        <v>70</v>
      </c>
      <c r="B30" s="9"/>
      <c r="C30" s="9"/>
      <c r="D30" s="9"/>
      <c r="E30" s="9"/>
      <c r="F30" s="9"/>
      <c r="G30" s="10">
        <v>45000</v>
      </c>
      <c r="H30" s="10">
        <v>45000</v>
      </c>
      <c r="I30" s="9"/>
    </row>
    <row r="31" spans="1:9" ht="13.5">
      <c r="A31" s="9" t="s">
        <v>71</v>
      </c>
      <c r="B31" s="9"/>
      <c r="C31" s="9"/>
      <c r="D31" s="9"/>
      <c r="E31" s="9"/>
      <c r="F31" s="9"/>
      <c r="G31" s="13">
        <v>-31915</v>
      </c>
      <c r="H31" s="13">
        <v>-28946</v>
      </c>
      <c r="I31" s="9"/>
    </row>
    <row r="32" spans="1:8" ht="13.5">
      <c r="A32" s="8" t="s">
        <v>117</v>
      </c>
      <c r="B32" s="9"/>
      <c r="C32" s="9"/>
      <c r="D32" s="9"/>
      <c r="E32" s="9"/>
      <c r="G32" s="143">
        <f>+G30+G31</f>
        <v>13085</v>
      </c>
      <c r="H32" s="143">
        <f>SUM(H30:H31)</f>
        <v>16054</v>
      </c>
    </row>
    <row r="33" spans="1:5" ht="13.5">
      <c r="A33" s="8"/>
      <c r="B33" s="9"/>
      <c r="C33" s="9"/>
      <c r="D33" s="9"/>
      <c r="E33" s="9"/>
    </row>
    <row r="34" spans="1:9" ht="13.5">
      <c r="A34" s="8" t="s">
        <v>107</v>
      </c>
      <c r="B34" s="9"/>
      <c r="C34" s="9"/>
      <c r="D34" s="9"/>
      <c r="E34" s="9"/>
      <c r="F34" s="9"/>
      <c r="G34" s="14">
        <v>1707</v>
      </c>
      <c r="H34" s="14">
        <v>2112</v>
      </c>
      <c r="I34" s="9"/>
    </row>
    <row r="35" spans="1:9" ht="13.5">
      <c r="A35" s="8"/>
      <c r="B35" s="9"/>
      <c r="C35" s="9"/>
      <c r="D35" s="9"/>
      <c r="E35" s="9"/>
      <c r="F35" s="9"/>
      <c r="G35" s="37"/>
      <c r="H35" s="37"/>
      <c r="I35" s="9"/>
    </row>
    <row r="36" spans="1:9" ht="13.5">
      <c r="A36" s="8" t="s">
        <v>118</v>
      </c>
      <c r="C36" s="9"/>
      <c r="D36" s="9"/>
      <c r="E36" s="9"/>
      <c r="F36" s="9"/>
      <c r="G36" s="13">
        <f>+G32+G34</f>
        <v>14792</v>
      </c>
      <c r="H36" s="13">
        <f>SUM(H32:H34)</f>
        <v>18166</v>
      </c>
      <c r="I36" s="9"/>
    </row>
    <row r="37" spans="1:9" ht="13.5">
      <c r="A37" s="8"/>
      <c r="B37" s="9"/>
      <c r="C37" s="9"/>
      <c r="D37" s="9"/>
      <c r="E37" s="9"/>
      <c r="F37" s="9"/>
      <c r="G37" s="10"/>
      <c r="H37" s="10"/>
      <c r="I37" s="9"/>
    </row>
    <row r="38" spans="1:9" ht="13.5">
      <c r="A38" s="8" t="s">
        <v>119</v>
      </c>
      <c r="B38" s="9"/>
      <c r="C38" s="9"/>
      <c r="D38" s="9"/>
      <c r="E38" s="9"/>
      <c r="F38" s="9"/>
      <c r="G38" s="10"/>
      <c r="H38" s="10"/>
      <c r="I38" s="9"/>
    </row>
    <row r="39" spans="1:9" ht="13.5">
      <c r="A39" s="8" t="s">
        <v>120</v>
      </c>
      <c r="B39" s="9"/>
      <c r="C39" s="9"/>
      <c r="D39" s="9"/>
      <c r="E39" s="9"/>
      <c r="F39" s="9"/>
      <c r="G39" s="10"/>
      <c r="H39" s="10"/>
      <c r="I39" s="9"/>
    </row>
    <row r="40" spans="1:9" ht="13.5">
      <c r="A40" s="9" t="s">
        <v>72</v>
      </c>
      <c r="B40" s="9"/>
      <c r="C40" s="9"/>
      <c r="D40" s="9"/>
      <c r="E40" s="9"/>
      <c r="F40" s="9"/>
      <c r="G40" s="14">
        <v>13</v>
      </c>
      <c r="H40" s="14">
        <v>13</v>
      </c>
      <c r="I40" s="9"/>
    </row>
    <row r="41" spans="1:9" ht="13.5">
      <c r="A41" s="9" t="s">
        <v>121</v>
      </c>
      <c r="B41" s="9"/>
      <c r="C41" s="9"/>
      <c r="D41" s="9"/>
      <c r="E41" s="9"/>
      <c r="F41" s="9"/>
      <c r="G41" s="14">
        <v>4913</v>
      </c>
      <c r="H41" s="14">
        <v>5203</v>
      </c>
      <c r="I41" s="9"/>
    </row>
    <row r="42" spans="1:9" ht="13.5">
      <c r="A42" s="9"/>
      <c r="B42" s="9"/>
      <c r="C42" s="9"/>
      <c r="D42" s="9"/>
      <c r="E42" s="9"/>
      <c r="F42" s="9"/>
      <c r="G42" s="141">
        <f>SUM(G40:G41)</f>
        <v>4926</v>
      </c>
      <c r="H42" s="141">
        <f>SUM(H40:H41)</f>
        <v>5216</v>
      </c>
      <c r="I42" s="9"/>
    </row>
    <row r="43" spans="1:9" ht="13.5">
      <c r="A43" s="9"/>
      <c r="B43" s="9"/>
      <c r="C43" s="9"/>
      <c r="D43" s="9"/>
      <c r="E43" s="9"/>
      <c r="F43" s="9"/>
      <c r="G43" s="14"/>
      <c r="H43" s="14"/>
      <c r="I43" s="9"/>
    </row>
    <row r="44" spans="1:9" ht="13.5">
      <c r="A44" s="8" t="s">
        <v>86</v>
      </c>
      <c r="B44" s="9"/>
      <c r="C44" s="9"/>
      <c r="D44" s="9"/>
      <c r="E44" s="9"/>
      <c r="F44" s="9"/>
      <c r="G44" s="10"/>
      <c r="H44" s="10"/>
      <c r="I44" s="9"/>
    </row>
    <row r="45" spans="1:9" s="38" customFormat="1" ht="13.5">
      <c r="A45" s="9" t="s">
        <v>122</v>
      </c>
      <c r="B45" s="9"/>
      <c r="C45" s="9"/>
      <c r="D45" s="9"/>
      <c r="E45" s="9"/>
      <c r="F45" s="9"/>
      <c r="G45" s="10">
        <v>4811</v>
      </c>
      <c r="H45" s="10">
        <v>2138</v>
      </c>
      <c r="I45" s="9"/>
    </row>
    <row r="46" spans="1:9" ht="13.5">
      <c r="A46" s="9" t="s">
        <v>232</v>
      </c>
      <c r="B46" s="9"/>
      <c r="C46" s="9"/>
      <c r="D46" s="9"/>
      <c r="E46" s="9"/>
      <c r="F46" s="9"/>
      <c r="G46" s="10">
        <v>5342</v>
      </c>
      <c r="H46" s="10">
        <v>12519</v>
      </c>
      <c r="I46" s="9"/>
    </row>
    <row r="47" spans="1:9" ht="13.5">
      <c r="A47" s="9" t="s">
        <v>233</v>
      </c>
      <c r="B47" s="9"/>
      <c r="C47" s="9"/>
      <c r="D47" s="9"/>
      <c r="E47" s="9"/>
      <c r="F47" s="9"/>
      <c r="G47" s="10">
        <v>4296</v>
      </c>
      <c r="H47" s="10">
        <v>6813</v>
      </c>
      <c r="I47" s="9"/>
    </row>
    <row r="48" spans="1:9" ht="13.5">
      <c r="A48" s="9" t="s">
        <v>121</v>
      </c>
      <c r="B48" s="9"/>
      <c r="C48" s="9"/>
      <c r="D48" s="9"/>
      <c r="E48" s="9"/>
      <c r="F48" s="9"/>
      <c r="G48" s="10">
        <v>13919</v>
      </c>
      <c r="H48" s="10">
        <v>14620</v>
      </c>
      <c r="I48" s="9"/>
    </row>
    <row r="49" spans="1:9" ht="13.5">
      <c r="A49" s="9" t="s">
        <v>79</v>
      </c>
      <c r="B49" s="9"/>
      <c r="C49" s="9"/>
      <c r="D49" s="9"/>
      <c r="E49" s="9"/>
      <c r="F49" s="9"/>
      <c r="G49" s="10">
        <v>7</v>
      </c>
      <c r="H49" s="144">
        <v>0</v>
      </c>
      <c r="I49" s="9"/>
    </row>
    <row r="50" spans="1:9" ht="13.5">
      <c r="A50" s="9"/>
      <c r="B50" s="9"/>
      <c r="C50" s="9"/>
      <c r="D50" s="9"/>
      <c r="E50" s="9"/>
      <c r="F50" s="9"/>
      <c r="G50" s="141">
        <f>SUM(G45:G49)</f>
        <v>28375</v>
      </c>
      <c r="H50" s="141">
        <f>SUM(H45:H49)</f>
        <v>36090</v>
      </c>
      <c r="I50" s="9"/>
    </row>
    <row r="51" spans="1:9" ht="13.5">
      <c r="A51" s="9"/>
      <c r="B51" s="9"/>
      <c r="C51" s="9"/>
      <c r="D51" s="9"/>
      <c r="E51" s="9"/>
      <c r="F51" s="9"/>
      <c r="G51" s="10"/>
      <c r="H51" s="10"/>
      <c r="I51" s="9"/>
    </row>
    <row r="52" spans="1:9" ht="13.5">
      <c r="A52" s="8" t="s">
        <v>93</v>
      </c>
      <c r="B52" s="9"/>
      <c r="C52" s="9"/>
      <c r="D52" s="9"/>
      <c r="E52" s="9"/>
      <c r="F52" s="9"/>
      <c r="G52" s="13">
        <f>+G42+G50</f>
        <v>33301</v>
      </c>
      <c r="H52" s="13">
        <f>+H42+H50</f>
        <v>41306</v>
      </c>
      <c r="I52" s="9"/>
    </row>
    <row r="53" spans="1:9" ht="13.5">
      <c r="A53" s="9"/>
      <c r="B53" s="9"/>
      <c r="C53" s="9"/>
      <c r="D53" s="9"/>
      <c r="E53" s="9"/>
      <c r="F53" s="9"/>
      <c r="G53" s="10"/>
      <c r="H53" s="10"/>
      <c r="I53" s="9"/>
    </row>
    <row r="54" spans="1:9" ht="14.25" thickBot="1">
      <c r="A54" s="8" t="s">
        <v>94</v>
      </c>
      <c r="B54" s="9"/>
      <c r="C54" s="9"/>
      <c r="D54" s="9"/>
      <c r="E54" s="9"/>
      <c r="F54" s="9"/>
      <c r="G54" s="142">
        <f>+G36+G52</f>
        <v>48093</v>
      </c>
      <c r="H54" s="142">
        <f>+H36+H52</f>
        <v>59472</v>
      </c>
      <c r="I54" s="9"/>
    </row>
    <row r="55" spans="1:9" ht="14.25" thickTop="1">
      <c r="A55" s="9"/>
      <c r="B55" s="9"/>
      <c r="C55" s="9"/>
      <c r="D55" s="9"/>
      <c r="E55" s="9"/>
      <c r="F55" s="9"/>
      <c r="G55" s="10">
        <f>IF(G54&lt;&gt;G27,"Variance","")</f>
      </c>
      <c r="H55" s="10">
        <f>IF(H54&lt;&gt;H27,"Variance","")</f>
      </c>
      <c r="I55" s="9"/>
    </row>
    <row r="56" spans="1:9" ht="13.5">
      <c r="A56" s="9"/>
      <c r="B56" s="9"/>
      <c r="C56" s="9"/>
      <c r="D56" s="9"/>
      <c r="E56" s="9"/>
      <c r="F56" s="9"/>
      <c r="G56" s="10"/>
      <c r="H56" s="10"/>
      <c r="I56" s="9"/>
    </row>
    <row r="57" spans="1:9" ht="13.5">
      <c r="A57" s="9"/>
      <c r="B57" s="9"/>
      <c r="C57" s="9"/>
      <c r="D57" s="9"/>
      <c r="E57" s="9"/>
      <c r="F57" s="9"/>
      <c r="G57" s="10"/>
      <c r="H57" s="10"/>
      <c r="I57" s="9"/>
    </row>
    <row r="58" spans="1:9" ht="13.5">
      <c r="A58" s="9"/>
      <c r="B58" s="9"/>
      <c r="C58" s="9"/>
      <c r="D58" s="9"/>
      <c r="E58" s="9"/>
      <c r="F58" s="9"/>
      <c r="G58" s="10"/>
      <c r="H58" s="10"/>
      <c r="I58" s="9"/>
    </row>
    <row r="59" spans="1:9" s="77" customFormat="1" ht="27" customHeight="1">
      <c r="A59" s="167" t="s">
        <v>220</v>
      </c>
      <c r="B59" s="168"/>
      <c r="C59" s="168"/>
      <c r="D59" s="168"/>
      <c r="E59" s="168"/>
      <c r="F59" s="168"/>
      <c r="G59" s="168"/>
      <c r="H59" s="168"/>
      <c r="I59" s="138"/>
    </row>
    <row r="60" spans="1:10" ht="13.5">
      <c r="A60" s="169"/>
      <c r="B60" s="170"/>
      <c r="C60" s="170"/>
      <c r="D60" s="170"/>
      <c r="E60" s="170"/>
      <c r="F60" s="170"/>
      <c r="G60" s="170"/>
      <c r="H60" s="170"/>
      <c r="I60" s="170"/>
      <c r="J60" s="1"/>
    </row>
    <row r="61" spans="1:10" ht="15" customHeight="1">
      <c r="A61" s="7"/>
      <c r="B61" s="7"/>
      <c r="C61" s="7"/>
      <c r="D61" s="7"/>
      <c r="E61" s="7"/>
      <c r="F61" s="7"/>
      <c r="G61" s="62"/>
      <c r="H61" s="62"/>
      <c r="I61" s="7"/>
      <c r="J61" s="1"/>
    </row>
    <row r="62" spans="1:9" ht="13.5">
      <c r="A62" s="9"/>
      <c r="B62" s="9"/>
      <c r="C62" s="9"/>
      <c r="D62" s="9"/>
      <c r="E62" s="9"/>
      <c r="F62" s="9"/>
      <c r="G62" s="58"/>
      <c r="H62" s="58"/>
      <c r="I62" s="9"/>
    </row>
    <row r="63" spans="1:9" ht="13.5">
      <c r="A63" s="9"/>
      <c r="B63" s="9"/>
      <c r="C63" s="9"/>
      <c r="D63" s="9"/>
      <c r="E63" s="9"/>
      <c r="F63" s="9"/>
      <c r="G63" s="58"/>
      <c r="H63" s="58"/>
      <c r="I63" s="9"/>
    </row>
    <row r="64" spans="1:9" ht="13.5">
      <c r="A64" s="9"/>
      <c r="B64" s="9"/>
      <c r="C64" s="9"/>
      <c r="D64" s="9"/>
      <c r="E64" s="9"/>
      <c r="F64" s="9"/>
      <c r="G64" s="58"/>
      <c r="H64" s="58"/>
      <c r="I64" s="9"/>
    </row>
    <row r="65" spans="1:9" ht="13.5">
      <c r="A65" s="9"/>
      <c r="B65" s="9"/>
      <c r="C65" s="9"/>
      <c r="D65" s="9"/>
      <c r="E65" s="9"/>
      <c r="F65" s="9"/>
      <c r="G65" s="58"/>
      <c r="H65" s="58"/>
      <c r="I65" s="9"/>
    </row>
    <row r="66" spans="1:9" ht="13.5">
      <c r="A66" s="9"/>
      <c r="B66" s="9"/>
      <c r="C66" s="9"/>
      <c r="D66" s="9"/>
      <c r="E66" s="9"/>
      <c r="F66" s="9"/>
      <c r="G66" s="58"/>
      <c r="H66" s="58"/>
      <c r="I66" s="9"/>
    </row>
    <row r="67" spans="1:9" ht="13.5">
      <c r="A67" s="9"/>
      <c r="B67" s="9"/>
      <c r="C67" s="9"/>
      <c r="D67" s="9"/>
      <c r="E67" s="9"/>
      <c r="F67" s="9"/>
      <c r="G67" s="58"/>
      <c r="H67" s="58"/>
      <c r="I67" s="9"/>
    </row>
    <row r="68" spans="1:9" ht="13.5">
      <c r="A68" s="9"/>
      <c r="B68" s="9"/>
      <c r="C68" s="9"/>
      <c r="D68" s="9"/>
      <c r="E68" s="9"/>
      <c r="F68" s="9"/>
      <c r="G68" s="58"/>
      <c r="H68" s="58"/>
      <c r="I68" s="9"/>
    </row>
    <row r="69" spans="1:9" ht="13.5">
      <c r="A69" s="9"/>
      <c r="B69" s="9"/>
      <c r="C69" s="9"/>
      <c r="D69" s="9"/>
      <c r="E69" s="9"/>
      <c r="F69" s="9"/>
      <c r="G69" s="58"/>
      <c r="H69" s="58"/>
      <c r="I69" s="9"/>
    </row>
    <row r="70" spans="1:9" ht="13.5">
      <c r="A70" s="9"/>
      <c r="B70" s="9"/>
      <c r="C70" s="9"/>
      <c r="D70" s="9"/>
      <c r="E70" s="9"/>
      <c r="F70" s="9"/>
      <c r="G70" s="58"/>
      <c r="H70" s="58"/>
      <c r="I70" s="9"/>
    </row>
    <row r="71" spans="1:9" ht="13.5">
      <c r="A71" s="9"/>
      <c r="B71" s="9"/>
      <c r="C71" s="9"/>
      <c r="D71" s="9"/>
      <c r="E71" s="9"/>
      <c r="F71" s="9"/>
      <c r="G71" s="58"/>
      <c r="H71" s="58"/>
      <c r="I71" s="9"/>
    </row>
  </sheetData>
  <sheetProtection/>
  <mergeCells count="2">
    <mergeCell ref="A60:I60"/>
    <mergeCell ref="A59:H59"/>
  </mergeCells>
  <printOptions/>
  <pageMargins left="1" right="0.5" top="0.393700787401575" bottom="0.5" header="0.196850393700787" footer="0.43"/>
  <pageSetup firstPageNumber="2" useFirstPageNumber="1" horizontalDpi="1200" verticalDpi="1200" orientation="portrait" paperSize="9" scale="96" r:id="rId1"/>
  <headerFooter alignWithMargins="0">
    <oddHeader>&amp;R&amp;P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J58"/>
  <sheetViews>
    <sheetView showGridLines="0" zoomScaleSheetLayoutView="100" zoomScalePageLayoutView="0" workbookViewId="0" topLeftCell="A35">
      <selection activeCell="G65" sqref="G65"/>
    </sheetView>
  </sheetViews>
  <sheetFormatPr defaultColWidth="9.140625" defaultRowHeight="13.5"/>
  <cols>
    <col min="1" max="1" width="2.7109375" style="2" customWidth="1"/>
    <col min="2" max="2" width="10.421875" style="2" customWidth="1"/>
    <col min="3" max="3" width="9.140625" style="2" customWidth="1"/>
    <col min="4" max="4" width="11.140625" style="2" customWidth="1"/>
    <col min="5" max="5" width="2.7109375" style="2" customWidth="1"/>
    <col min="6" max="6" width="11.00390625" style="3" customWidth="1"/>
    <col min="7" max="7" width="13.8515625" style="3" customWidth="1"/>
    <col min="8" max="8" width="14.57421875" style="3" customWidth="1"/>
    <col min="9" max="9" width="11.00390625" style="3" customWidth="1"/>
    <col min="10" max="10" width="11.00390625" style="2" customWidth="1"/>
    <col min="11" max="16384" width="9.140625" style="2" customWidth="1"/>
  </cols>
  <sheetData>
    <row r="1" spans="1:10" ht="13.5">
      <c r="A1" s="27" t="str">
        <f>'Income Statement'!A1</f>
        <v>ASTRAL SUPREME BERHAD</v>
      </c>
      <c r="B1" s="9"/>
      <c r="C1" s="9"/>
      <c r="D1" s="9"/>
      <c r="E1" s="9"/>
      <c r="F1" s="10"/>
      <c r="G1" s="10"/>
      <c r="H1" s="10"/>
      <c r="I1" s="10"/>
      <c r="J1" s="9"/>
    </row>
    <row r="2" spans="1:10" ht="13.5">
      <c r="A2" s="27" t="str">
        <f>'Income Statement'!A2</f>
        <v>UNAUDITED QUARTERLY REPORT ON THE CONSOLIDATED RESULTS</v>
      </c>
      <c r="B2" s="9"/>
      <c r="C2" s="9"/>
      <c r="D2" s="9"/>
      <c r="E2" s="9"/>
      <c r="F2" s="10"/>
      <c r="G2" s="10"/>
      <c r="H2" s="10"/>
      <c r="I2" s="10"/>
      <c r="J2" s="9"/>
    </row>
    <row r="3" spans="1:10" ht="13.5">
      <c r="A3" s="27" t="str">
        <f>'Income Statement'!A3</f>
        <v>FOR THE FINANCIAL QUARTER ENDED 30 JUNE 2009</v>
      </c>
      <c r="B3" s="9"/>
      <c r="C3" s="9"/>
      <c r="D3" s="9"/>
      <c r="E3" s="9"/>
      <c r="F3" s="10"/>
      <c r="G3" s="10"/>
      <c r="H3" s="10"/>
      <c r="I3" s="10"/>
      <c r="J3" s="9"/>
    </row>
    <row r="4" spans="1:10" ht="13.5">
      <c r="A4" s="8"/>
      <c r="B4" s="9"/>
      <c r="C4" s="9"/>
      <c r="D4" s="9"/>
      <c r="E4" s="9"/>
      <c r="F4" s="10"/>
      <c r="G4" s="10"/>
      <c r="H4" s="10"/>
      <c r="I4" s="10"/>
      <c r="J4" s="9"/>
    </row>
    <row r="5" spans="1:10" ht="13.5">
      <c r="A5" s="27" t="s">
        <v>123</v>
      </c>
      <c r="B5" s="9"/>
      <c r="C5" s="9"/>
      <c r="D5" s="9"/>
      <c r="E5" s="9"/>
      <c r="F5" s="10"/>
      <c r="G5" s="10"/>
      <c r="H5" s="10"/>
      <c r="I5" s="10"/>
      <c r="J5" s="9"/>
    </row>
    <row r="6" spans="1:10" ht="13.5">
      <c r="A6" s="8"/>
      <c r="B6" s="9"/>
      <c r="C6" s="9"/>
      <c r="D6" s="9"/>
      <c r="E6" s="9"/>
      <c r="F6" s="10"/>
      <c r="G6" s="10"/>
      <c r="H6" s="10"/>
      <c r="I6" s="10"/>
      <c r="J6" s="9"/>
    </row>
    <row r="7" spans="1:10" ht="13.5">
      <c r="A7" s="8"/>
      <c r="B7" s="9"/>
      <c r="C7" s="9"/>
      <c r="D7" s="9"/>
      <c r="E7" s="9"/>
      <c r="F7" s="10"/>
      <c r="G7" s="10"/>
      <c r="H7" s="10"/>
      <c r="I7" s="10"/>
      <c r="J7" s="9"/>
    </row>
    <row r="8" spans="1:9" ht="13.5">
      <c r="A8" s="9"/>
      <c r="B8" s="9"/>
      <c r="C8" s="9"/>
      <c r="D8" s="9"/>
      <c r="E8" s="9"/>
      <c r="F8" s="171" t="s">
        <v>129</v>
      </c>
      <c r="G8" s="171"/>
      <c r="H8" s="171"/>
      <c r="I8" s="16"/>
    </row>
    <row r="9" spans="1:9" ht="13.5">
      <c r="A9" s="9"/>
      <c r="B9" s="9"/>
      <c r="C9" s="9"/>
      <c r="D9" s="9"/>
      <c r="E9" s="9"/>
      <c r="F9" s="16"/>
      <c r="G9" s="16" t="s">
        <v>128</v>
      </c>
      <c r="H9" s="16"/>
      <c r="I9" s="16"/>
    </row>
    <row r="10" spans="1:10" ht="13.5">
      <c r="A10" s="9"/>
      <c r="B10" s="9"/>
      <c r="C10" s="9"/>
      <c r="D10" s="9"/>
      <c r="E10" s="9"/>
      <c r="F10" s="12" t="s">
        <v>73</v>
      </c>
      <c r="G10" s="12" t="s">
        <v>75</v>
      </c>
      <c r="H10" s="12" t="s">
        <v>125</v>
      </c>
      <c r="I10" s="15" t="s">
        <v>126</v>
      </c>
      <c r="J10" s="15" t="s">
        <v>95</v>
      </c>
    </row>
    <row r="11" spans="1:10" ht="13.5">
      <c r="A11" s="9"/>
      <c r="B11" s="9"/>
      <c r="C11" s="9"/>
      <c r="D11" s="9"/>
      <c r="E11" s="9"/>
      <c r="F11" s="12" t="s">
        <v>74</v>
      </c>
      <c r="G11" s="12" t="s">
        <v>76</v>
      </c>
      <c r="H11" s="12" t="s">
        <v>124</v>
      </c>
      <c r="I11" s="15" t="s">
        <v>127</v>
      </c>
      <c r="J11" s="15" t="s">
        <v>87</v>
      </c>
    </row>
    <row r="12" spans="1:10" ht="13.5">
      <c r="A12" s="9"/>
      <c r="B12" s="9"/>
      <c r="C12" s="9"/>
      <c r="D12" s="9"/>
      <c r="E12" s="9"/>
      <c r="F12" s="40"/>
      <c r="G12" s="41" t="s">
        <v>77</v>
      </c>
      <c r="H12" s="40"/>
      <c r="I12" s="40"/>
      <c r="J12" s="40"/>
    </row>
    <row r="13" spans="1:10" ht="13.5">
      <c r="A13" s="9"/>
      <c r="B13" s="9"/>
      <c r="C13" s="9"/>
      <c r="D13" s="9"/>
      <c r="E13" s="9"/>
      <c r="F13" s="12" t="s">
        <v>78</v>
      </c>
      <c r="G13" s="12" t="s">
        <v>78</v>
      </c>
      <c r="H13" s="12" t="s">
        <v>78</v>
      </c>
      <c r="I13" s="12" t="s">
        <v>78</v>
      </c>
      <c r="J13" s="12" t="s">
        <v>78</v>
      </c>
    </row>
    <row r="14" spans="1:10" ht="13.5">
      <c r="A14" s="9"/>
      <c r="B14" s="9"/>
      <c r="C14" s="9"/>
      <c r="D14" s="9"/>
      <c r="E14" s="9"/>
      <c r="F14" s="12"/>
      <c r="G14" s="12"/>
      <c r="H14" s="12"/>
      <c r="I14" s="12"/>
      <c r="J14" s="9"/>
    </row>
    <row r="15" spans="1:10" ht="13.5">
      <c r="A15" s="39" t="s">
        <v>234</v>
      </c>
      <c r="B15" s="9"/>
      <c r="C15" s="9"/>
      <c r="D15" s="9"/>
      <c r="E15" s="9"/>
      <c r="F15" s="12"/>
      <c r="G15" s="12"/>
      <c r="H15" s="12"/>
      <c r="I15" s="12"/>
      <c r="J15" s="9"/>
    </row>
    <row r="16" spans="1:10" ht="13.5">
      <c r="A16" s="9"/>
      <c r="B16" s="9"/>
      <c r="C16" s="9"/>
      <c r="D16" s="9"/>
      <c r="E16" s="9"/>
      <c r="F16" s="12"/>
      <c r="G16" s="12"/>
      <c r="H16" s="12"/>
      <c r="I16" s="12"/>
      <c r="J16" s="9"/>
    </row>
    <row r="17" spans="1:10" ht="13.5">
      <c r="A17" s="9" t="s">
        <v>221</v>
      </c>
      <c r="B17" s="9"/>
      <c r="C17" s="9"/>
      <c r="D17" s="9"/>
      <c r="E17" s="9"/>
      <c r="F17" s="14">
        <v>45000</v>
      </c>
      <c r="G17" s="14">
        <v>13056</v>
      </c>
      <c r="H17" s="14">
        <v>-42002</v>
      </c>
      <c r="I17" s="14">
        <v>2112</v>
      </c>
      <c r="J17" s="18">
        <f>SUM(F17:I17)</f>
        <v>18166</v>
      </c>
    </row>
    <row r="18" spans="1:10" ht="13.5">
      <c r="A18" s="9"/>
      <c r="B18" s="9"/>
      <c r="C18" s="9"/>
      <c r="D18" s="9"/>
      <c r="E18" s="9"/>
      <c r="F18" s="10"/>
      <c r="G18" s="10"/>
      <c r="H18" s="10"/>
      <c r="I18" s="10"/>
      <c r="J18" s="17"/>
    </row>
    <row r="19" spans="1:10" s="73" customFormat="1" ht="13.5">
      <c r="A19" s="9" t="s">
        <v>180</v>
      </c>
      <c r="B19" s="9"/>
      <c r="C19" s="9"/>
      <c r="D19" s="9"/>
      <c r="E19" s="9"/>
      <c r="F19" s="144">
        <v>0</v>
      </c>
      <c r="G19" s="10">
        <v>-246</v>
      </c>
      <c r="H19" s="10">
        <v>0</v>
      </c>
      <c r="I19" s="145">
        <v>95</v>
      </c>
      <c r="J19" s="18">
        <f>SUM(F19:I19)</f>
        <v>-151</v>
      </c>
    </row>
    <row r="20" spans="1:10" s="73" customFormat="1" ht="13.5">
      <c r="A20" s="9"/>
      <c r="B20" s="9"/>
      <c r="C20" s="9"/>
      <c r="D20" s="9"/>
      <c r="E20" s="9"/>
      <c r="F20" s="144"/>
      <c r="G20" s="10"/>
      <c r="H20" s="10"/>
      <c r="I20" s="144"/>
      <c r="J20" s="17"/>
    </row>
    <row r="21" spans="1:10" s="73" customFormat="1" ht="13.5">
      <c r="A21" s="9" t="s">
        <v>181</v>
      </c>
      <c r="B21" s="9"/>
      <c r="C21" s="9"/>
      <c r="D21" s="9"/>
      <c r="E21" s="9"/>
      <c r="F21" s="144">
        <v>0</v>
      </c>
      <c r="G21" s="144">
        <v>0</v>
      </c>
      <c r="H21" s="144">
        <v>-2723</v>
      </c>
      <c r="I21" s="14">
        <v>-500</v>
      </c>
      <c r="J21" s="18">
        <f>SUM(F21:I21)</f>
        <v>-3223</v>
      </c>
    </row>
    <row r="22" spans="1:10" s="73" customFormat="1" ht="13.5">
      <c r="A22" s="9"/>
      <c r="B22" s="9"/>
      <c r="C22" s="9"/>
      <c r="D22" s="9"/>
      <c r="E22" s="9"/>
      <c r="F22" s="146"/>
      <c r="G22" s="13"/>
      <c r="H22" s="146"/>
      <c r="I22" s="13"/>
      <c r="J22" s="147"/>
    </row>
    <row r="23" spans="1:10" s="73" customFormat="1" ht="13.5">
      <c r="A23" s="9" t="s">
        <v>237</v>
      </c>
      <c r="B23" s="9"/>
      <c r="C23" s="9"/>
      <c r="D23" s="9"/>
      <c r="E23" s="9"/>
      <c r="F23" s="148"/>
      <c r="G23" s="148"/>
      <c r="H23" s="148"/>
      <c r="I23" s="37"/>
      <c r="J23" s="149"/>
    </row>
    <row r="24" spans="1:10" s="73" customFormat="1" ht="14.25" thickBot="1">
      <c r="A24" s="9"/>
      <c r="B24" s="9"/>
      <c r="C24" s="9"/>
      <c r="D24" s="9"/>
      <c r="E24" s="9"/>
      <c r="F24" s="150">
        <f>SUM(F17:F22)</f>
        <v>45000</v>
      </c>
      <c r="G24" s="150">
        <f>SUM(G17:G22)</f>
        <v>12810</v>
      </c>
      <c r="H24" s="150">
        <f>SUM(H17:H22)</f>
        <v>-44725</v>
      </c>
      <c r="I24" s="150">
        <f>SUM(I17:I22)</f>
        <v>1707</v>
      </c>
      <c r="J24" s="150">
        <f>SUM(J17:J22)</f>
        <v>14792</v>
      </c>
    </row>
    <row r="25" spans="1:10" s="73" customFormat="1" ht="14.25" thickTop="1">
      <c r="A25" s="9"/>
      <c r="B25" s="9"/>
      <c r="C25" s="9"/>
      <c r="D25" s="9"/>
      <c r="E25" s="9"/>
      <c r="F25" s="10"/>
      <c r="G25" s="10"/>
      <c r="H25" s="10"/>
      <c r="I25" s="10"/>
      <c r="J25" s="17"/>
    </row>
    <row r="26" spans="1:10" ht="13.5">
      <c r="A26" s="9"/>
      <c r="B26" s="9"/>
      <c r="C26" s="9"/>
      <c r="D26" s="9"/>
      <c r="E26" s="9"/>
      <c r="F26" s="10"/>
      <c r="G26" s="10"/>
      <c r="H26" s="10"/>
      <c r="I26" s="10"/>
      <c r="J26" s="17"/>
    </row>
    <row r="27" spans="1:9" ht="13.5">
      <c r="A27" s="9"/>
      <c r="B27" s="9"/>
      <c r="C27" s="9"/>
      <c r="D27" s="9"/>
      <c r="E27" s="9"/>
      <c r="F27" s="171" t="s">
        <v>129</v>
      </c>
      <c r="G27" s="171"/>
      <c r="H27" s="171"/>
      <c r="I27" s="16"/>
    </row>
    <row r="28" spans="1:9" ht="13.5">
      <c r="A28" s="9"/>
      <c r="B28" s="9"/>
      <c r="C28" s="9"/>
      <c r="D28" s="9"/>
      <c r="E28" s="9"/>
      <c r="F28" s="16"/>
      <c r="G28" s="16" t="s">
        <v>128</v>
      </c>
      <c r="H28" s="16"/>
      <c r="I28" s="16"/>
    </row>
    <row r="29" spans="1:10" ht="13.5">
      <c r="A29" s="9"/>
      <c r="B29" s="9"/>
      <c r="C29" s="9"/>
      <c r="D29" s="9"/>
      <c r="E29" s="9"/>
      <c r="F29" s="12" t="s">
        <v>73</v>
      </c>
      <c r="G29" s="12" t="s">
        <v>75</v>
      </c>
      <c r="H29" s="12" t="s">
        <v>125</v>
      </c>
      <c r="I29" s="15" t="s">
        <v>126</v>
      </c>
      <c r="J29" s="15" t="s">
        <v>95</v>
      </c>
    </row>
    <row r="30" spans="1:10" ht="13.5">
      <c r="A30" s="9"/>
      <c r="B30" s="9"/>
      <c r="C30" s="9"/>
      <c r="D30" s="9"/>
      <c r="E30" s="9"/>
      <c r="F30" s="12" t="s">
        <v>74</v>
      </c>
      <c r="G30" s="12" t="s">
        <v>76</v>
      </c>
      <c r="H30" s="12" t="s">
        <v>124</v>
      </c>
      <c r="I30" s="15" t="s">
        <v>127</v>
      </c>
      <c r="J30" s="15" t="s">
        <v>87</v>
      </c>
    </row>
    <row r="31" spans="1:10" ht="13.5">
      <c r="A31" s="9"/>
      <c r="B31" s="9"/>
      <c r="C31" s="9"/>
      <c r="D31" s="9"/>
      <c r="E31" s="9"/>
      <c r="F31" s="40"/>
      <c r="G31" s="41" t="s">
        <v>77</v>
      </c>
      <c r="H31" s="40"/>
      <c r="I31" s="40"/>
      <c r="J31" s="40"/>
    </row>
    <row r="32" spans="1:10" ht="13.5">
      <c r="A32" s="9"/>
      <c r="B32" s="9"/>
      <c r="C32" s="9"/>
      <c r="D32" s="9"/>
      <c r="E32" s="9"/>
      <c r="F32" s="12" t="s">
        <v>78</v>
      </c>
      <c r="G32" s="12" t="s">
        <v>78</v>
      </c>
      <c r="H32" s="12" t="s">
        <v>78</v>
      </c>
      <c r="I32" s="12" t="s">
        <v>78</v>
      </c>
      <c r="J32" s="12" t="s">
        <v>78</v>
      </c>
    </row>
    <row r="33" spans="1:10" ht="13.5">
      <c r="A33" s="9"/>
      <c r="B33" s="9"/>
      <c r="C33" s="9"/>
      <c r="D33" s="9"/>
      <c r="E33" s="9"/>
      <c r="F33" s="12"/>
      <c r="G33" s="12"/>
      <c r="H33" s="12"/>
      <c r="I33" s="12"/>
      <c r="J33" s="12"/>
    </row>
    <row r="34" spans="1:10" ht="13.5">
      <c r="A34" s="39" t="s">
        <v>235</v>
      </c>
      <c r="B34" s="9"/>
      <c r="C34" s="9"/>
      <c r="D34" s="9"/>
      <c r="E34" s="9"/>
      <c r="F34" s="12"/>
      <c r="G34" s="12"/>
      <c r="H34" s="12"/>
      <c r="I34" s="12"/>
      <c r="J34" s="9"/>
    </row>
    <row r="35" spans="1:10" s="73" customFormat="1" ht="13.5">
      <c r="A35" s="9"/>
      <c r="B35" s="9"/>
      <c r="C35" s="9"/>
      <c r="D35" s="9"/>
      <c r="E35" s="9"/>
      <c r="F35" s="12"/>
      <c r="G35" s="12"/>
      <c r="H35" s="12"/>
      <c r="I35" s="12"/>
      <c r="J35" s="9"/>
    </row>
    <row r="36" spans="1:10" s="73" customFormat="1" ht="13.5">
      <c r="A36" s="9" t="s">
        <v>197</v>
      </c>
      <c r="B36" s="9"/>
      <c r="C36" s="9"/>
      <c r="D36" s="9"/>
      <c r="E36" s="9"/>
      <c r="F36" s="14">
        <v>45000</v>
      </c>
      <c r="G36" s="14">
        <v>12829</v>
      </c>
      <c r="H36" s="14">
        <v>-25773</v>
      </c>
      <c r="I36" s="14">
        <v>2166</v>
      </c>
      <c r="J36" s="18">
        <f>SUM(F36:I36)</f>
        <v>34222</v>
      </c>
    </row>
    <row r="37" spans="1:10" s="73" customFormat="1" ht="13.5">
      <c r="A37" s="9"/>
      <c r="B37" s="9"/>
      <c r="C37" s="9"/>
      <c r="D37" s="9"/>
      <c r="E37" s="9"/>
      <c r="F37" s="10"/>
      <c r="G37" s="10"/>
      <c r="H37" s="10"/>
      <c r="I37" s="10"/>
      <c r="J37" s="17"/>
    </row>
    <row r="38" spans="1:10" s="73" customFormat="1" ht="13.5">
      <c r="A38" s="9" t="s">
        <v>180</v>
      </c>
      <c r="B38" s="9"/>
      <c r="C38" s="9"/>
      <c r="D38" s="9"/>
      <c r="E38" s="9"/>
      <c r="F38" s="144">
        <v>0</v>
      </c>
      <c r="G38" s="10">
        <v>-33</v>
      </c>
      <c r="H38" s="10">
        <v>0</v>
      </c>
      <c r="I38" s="145">
        <v>112</v>
      </c>
      <c r="J38" s="18">
        <f>SUM(F38:I38)</f>
        <v>79</v>
      </c>
    </row>
    <row r="39" spans="1:10" s="73" customFormat="1" ht="13.5">
      <c r="A39" s="9"/>
      <c r="B39" s="9"/>
      <c r="C39" s="9"/>
      <c r="D39" s="9"/>
      <c r="E39" s="9"/>
      <c r="F39" s="144"/>
      <c r="G39" s="10"/>
      <c r="H39" s="10"/>
      <c r="I39" s="144"/>
      <c r="J39" s="17"/>
    </row>
    <row r="40" spans="1:10" s="73" customFormat="1" ht="13.5">
      <c r="A40" s="9" t="s">
        <v>181</v>
      </c>
      <c r="B40" s="9"/>
      <c r="C40" s="9"/>
      <c r="D40" s="9"/>
      <c r="E40" s="9"/>
      <c r="F40" s="144">
        <v>0</v>
      </c>
      <c r="G40" s="144">
        <v>0</v>
      </c>
      <c r="H40" s="144">
        <v>-3580</v>
      </c>
      <c r="I40" s="14">
        <v>-569</v>
      </c>
      <c r="J40" s="18">
        <f>SUM(F40:I40)</f>
        <v>-4149</v>
      </c>
    </row>
    <row r="41" spans="1:10" s="73" customFormat="1" ht="13.5">
      <c r="A41" s="9"/>
      <c r="B41" s="9"/>
      <c r="C41" s="9"/>
      <c r="D41" s="9"/>
      <c r="E41" s="9"/>
      <c r="F41" s="146"/>
      <c r="G41" s="13"/>
      <c r="H41" s="146"/>
      <c r="I41" s="13"/>
      <c r="J41" s="147"/>
    </row>
    <row r="42" spans="1:10" s="73" customFormat="1" ht="13.5">
      <c r="A42" s="9" t="s">
        <v>236</v>
      </c>
      <c r="B42" s="9"/>
      <c r="C42" s="9"/>
      <c r="D42" s="9"/>
      <c r="E42" s="9"/>
      <c r="F42" s="148"/>
      <c r="G42" s="148"/>
      <c r="H42" s="148"/>
      <c r="I42" s="37"/>
      <c r="J42" s="149"/>
    </row>
    <row r="43" spans="1:10" s="73" customFormat="1" ht="14.25" thickBot="1">
      <c r="A43" s="9"/>
      <c r="B43" s="9"/>
      <c r="C43" s="9"/>
      <c r="D43" s="9"/>
      <c r="E43" s="9"/>
      <c r="F43" s="150">
        <f>SUM(F36:F41)</f>
        <v>45000</v>
      </c>
      <c r="G43" s="150">
        <f>SUM(G36:G41)</f>
        <v>12796</v>
      </c>
      <c r="H43" s="150">
        <f>SUM(H36:H41)</f>
        <v>-29353</v>
      </c>
      <c r="I43" s="150">
        <f>SUM(I36:I41)</f>
        <v>1709</v>
      </c>
      <c r="J43" s="150">
        <f>SUM(J36:J41)</f>
        <v>30152</v>
      </c>
    </row>
    <row r="44" spans="1:10" s="73" customFormat="1" ht="14.25" thickTop="1">
      <c r="A44" s="9"/>
      <c r="B44" s="9"/>
      <c r="C44" s="9"/>
      <c r="D44" s="9"/>
      <c r="E44" s="9"/>
      <c r="F44" s="10"/>
      <c r="G44" s="10"/>
      <c r="H44" s="10"/>
      <c r="I44" s="10"/>
      <c r="J44" s="17"/>
    </row>
    <row r="45" spans="1:10" ht="13.5">
      <c r="A45" s="9"/>
      <c r="B45" s="9"/>
      <c r="C45" s="9"/>
      <c r="D45" s="9"/>
      <c r="E45" s="9"/>
      <c r="F45" s="14"/>
      <c r="G45" s="14"/>
      <c r="H45" s="14"/>
      <c r="I45" s="14"/>
      <c r="J45" s="9"/>
    </row>
    <row r="46" spans="1:10" ht="13.5">
      <c r="A46" s="169"/>
      <c r="B46" s="170"/>
      <c r="C46" s="170"/>
      <c r="D46" s="170"/>
      <c r="E46" s="170"/>
      <c r="F46" s="170"/>
      <c r="G46" s="170"/>
      <c r="H46" s="170"/>
      <c r="I46" s="170"/>
      <c r="J46" s="170"/>
    </row>
    <row r="47" spans="1:10" ht="30" customHeight="1">
      <c r="A47" s="19"/>
      <c r="B47" s="19"/>
      <c r="C47" s="19"/>
      <c r="D47" s="19"/>
      <c r="E47" s="19"/>
      <c r="F47" s="19"/>
      <c r="G47" s="19"/>
      <c r="H47" s="19"/>
      <c r="I47" s="19"/>
      <c r="J47" s="9"/>
    </row>
    <row r="48" spans="1:10" ht="15" customHeight="1">
      <c r="A48" s="20"/>
      <c r="B48" s="20"/>
      <c r="C48" s="20"/>
      <c r="D48" s="20"/>
      <c r="E48" s="20"/>
      <c r="F48" s="20"/>
      <c r="G48" s="20"/>
      <c r="H48" s="20"/>
      <c r="I48" s="20"/>
      <c r="J48" s="9"/>
    </row>
    <row r="49" spans="1:10" ht="13.5">
      <c r="A49" s="9"/>
      <c r="B49" s="9"/>
      <c r="C49" s="9"/>
      <c r="D49" s="9"/>
      <c r="E49" s="9"/>
      <c r="F49" s="10"/>
      <c r="G49" s="10"/>
      <c r="H49" s="10"/>
      <c r="I49" s="10"/>
      <c r="J49" s="9"/>
    </row>
    <row r="50" spans="1:10" ht="13.5">
      <c r="A50" s="9"/>
      <c r="B50" s="9"/>
      <c r="C50" s="9"/>
      <c r="D50" s="9"/>
      <c r="E50" s="9"/>
      <c r="F50" s="10"/>
      <c r="G50" s="10"/>
      <c r="H50" s="10"/>
      <c r="I50" s="10"/>
      <c r="J50" s="9"/>
    </row>
    <row r="51" spans="1:10" ht="13.5">
      <c r="A51" s="9"/>
      <c r="B51" s="9"/>
      <c r="C51" s="9"/>
      <c r="D51" s="9"/>
      <c r="E51" s="9"/>
      <c r="F51" s="10"/>
      <c r="G51" s="10"/>
      <c r="H51" s="10"/>
      <c r="I51" s="10"/>
      <c r="J51" s="9"/>
    </row>
    <row r="52" spans="1:10" ht="13.5">
      <c r="A52" s="9"/>
      <c r="B52" s="9"/>
      <c r="C52" s="9"/>
      <c r="D52" s="9"/>
      <c r="E52" s="9"/>
      <c r="F52" s="10"/>
      <c r="G52" s="10"/>
      <c r="H52" s="10"/>
      <c r="I52" s="10"/>
      <c r="J52" s="9"/>
    </row>
    <row r="53" spans="1:10" ht="13.5">
      <c r="A53" s="9"/>
      <c r="B53" s="9"/>
      <c r="C53" s="9"/>
      <c r="D53" s="9"/>
      <c r="E53" s="9"/>
      <c r="F53" s="10"/>
      <c r="G53" s="10"/>
      <c r="H53" s="10"/>
      <c r="I53" s="10"/>
      <c r="J53" s="9"/>
    </row>
    <row r="54" spans="1:10" ht="13.5">
      <c r="A54" s="9"/>
      <c r="B54" s="9"/>
      <c r="C54" s="9"/>
      <c r="D54" s="9"/>
      <c r="E54" s="9"/>
      <c r="F54" s="10"/>
      <c r="G54" s="10"/>
      <c r="H54" s="10"/>
      <c r="I54" s="10"/>
      <c r="J54" s="9"/>
    </row>
    <row r="55" spans="1:10" ht="13.5">
      <c r="A55" s="9"/>
      <c r="B55" s="9"/>
      <c r="C55" s="9"/>
      <c r="D55" s="9"/>
      <c r="E55" s="9"/>
      <c r="F55" s="10"/>
      <c r="G55" s="10"/>
      <c r="H55" s="10"/>
      <c r="I55" s="10"/>
      <c r="J55" s="9"/>
    </row>
    <row r="56" spans="1:10" ht="13.5">
      <c r="A56" s="9"/>
      <c r="B56" s="9"/>
      <c r="C56" s="9"/>
      <c r="D56" s="9"/>
      <c r="E56" s="9"/>
      <c r="F56" s="10"/>
      <c r="G56" s="10"/>
      <c r="H56" s="10"/>
      <c r="I56" s="10"/>
      <c r="J56" s="9"/>
    </row>
    <row r="57" spans="1:10" ht="13.5">
      <c r="A57" s="167" t="s">
        <v>220</v>
      </c>
      <c r="B57" s="168"/>
      <c r="C57" s="168"/>
      <c r="D57" s="168"/>
      <c r="E57" s="168"/>
      <c r="F57" s="168"/>
      <c r="G57" s="168"/>
      <c r="H57" s="168"/>
      <c r="I57" s="168"/>
      <c r="J57" s="168"/>
    </row>
    <row r="58" spans="1:10" ht="13.5" customHeight="1">
      <c r="A58" s="168"/>
      <c r="B58" s="168"/>
      <c r="C58" s="168"/>
      <c r="D58" s="168"/>
      <c r="E58" s="168"/>
      <c r="F58" s="168"/>
      <c r="G58" s="168"/>
      <c r="H58" s="168"/>
      <c r="I58" s="168"/>
      <c r="J58" s="168"/>
    </row>
    <row r="59" ht="13.5" customHeight="1"/>
  </sheetData>
  <sheetProtection/>
  <mergeCells count="4">
    <mergeCell ref="F8:H8"/>
    <mergeCell ref="F27:H27"/>
    <mergeCell ref="A46:J46"/>
    <mergeCell ref="A57:J58"/>
  </mergeCells>
  <printOptions/>
  <pageMargins left="1" right="0.5" top="0.393700787401575" bottom="0.5" header="0.196850393700787" footer="0.43"/>
  <pageSetup firstPageNumber="3" useFirstPageNumber="1" fitToHeight="1" fitToWidth="1" horizontalDpi="1200" verticalDpi="1200" orientation="portrait" paperSize="9" scale="97" r:id="rId2"/>
  <headerFooter alignWithMargins="0">
    <oddHeader>&amp;R&amp;P</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L67"/>
  <sheetViews>
    <sheetView showGridLines="0" zoomScaleSheetLayoutView="100" zoomScalePageLayoutView="0" workbookViewId="0" topLeftCell="A1">
      <pane xSplit="5" ySplit="10" topLeftCell="F11" activePane="bottomRight" state="frozen"/>
      <selection pane="topLeft" activeCell="F53" sqref="F53"/>
      <selection pane="topRight" activeCell="F53" sqref="F53"/>
      <selection pane="bottomLeft" activeCell="F53" sqref="F53"/>
      <selection pane="bottomRight" activeCell="G1" sqref="G1"/>
    </sheetView>
  </sheetViews>
  <sheetFormatPr defaultColWidth="9.140625" defaultRowHeight="13.5"/>
  <cols>
    <col min="1" max="1" width="2.7109375" style="2" customWidth="1"/>
    <col min="2" max="4" width="9.140625" style="2" customWidth="1"/>
    <col min="5" max="5" width="11.140625" style="2" customWidth="1"/>
    <col min="6" max="6" width="16.7109375" style="2" customWidth="1"/>
    <col min="7" max="7" width="18.57421875" style="163" customWidth="1"/>
    <col min="8" max="8" width="2.7109375" style="45" customWidth="1"/>
    <col min="9" max="9" width="19.140625" style="102" customWidth="1"/>
    <col min="10" max="16384" width="9.140625" style="2" customWidth="1"/>
  </cols>
  <sheetData>
    <row r="1" spans="1:11" ht="13.5">
      <c r="A1" s="27" t="str">
        <f>'Income Statement'!A1</f>
        <v>ASTRAL SUPREME BERHAD</v>
      </c>
      <c r="B1" s="9"/>
      <c r="C1" s="9"/>
      <c r="D1" s="9"/>
      <c r="E1" s="10"/>
      <c r="F1" s="10"/>
      <c r="G1" s="10"/>
      <c r="H1" s="14"/>
      <c r="I1" s="58"/>
      <c r="K1" s="3"/>
    </row>
    <row r="2" spans="1:12" ht="13.5">
      <c r="A2" s="27" t="str">
        <f>'Income Statement'!A2</f>
        <v>UNAUDITED QUARTERLY REPORT ON THE CONSOLIDATED RESULTS</v>
      </c>
      <c r="B2" s="9"/>
      <c r="C2" s="9"/>
      <c r="D2" s="9"/>
      <c r="E2" s="9"/>
      <c r="F2" s="9"/>
      <c r="G2" s="10"/>
      <c r="H2" s="14"/>
      <c r="I2" s="58"/>
      <c r="J2" s="3"/>
      <c r="L2" s="3"/>
    </row>
    <row r="3" spans="1:12" ht="13.5">
      <c r="A3" s="27" t="str">
        <f>'Income Statement'!A3</f>
        <v>FOR THE FINANCIAL QUARTER ENDED 30 JUNE 2009</v>
      </c>
      <c r="B3" s="9"/>
      <c r="C3" s="9"/>
      <c r="D3" s="9"/>
      <c r="E3" s="9"/>
      <c r="F3" s="9"/>
      <c r="G3" s="10"/>
      <c r="H3" s="14"/>
      <c r="I3" s="58"/>
      <c r="J3" s="3"/>
      <c r="L3" s="3"/>
    </row>
    <row r="4" spans="1:12" ht="13.5">
      <c r="A4" s="8"/>
      <c r="B4" s="9"/>
      <c r="C4" s="9"/>
      <c r="D4" s="9"/>
      <c r="E4" s="9"/>
      <c r="F4" s="9"/>
      <c r="G4" s="10"/>
      <c r="H4" s="14"/>
      <c r="I4" s="58"/>
      <c r="J4" s="3"/>
      <c r="L4" s="3"/>
    </row>
    <row r="5" spans="1:12" ht="13.5">
      <c r="A5" s="27" t="s">
        <v>130</v>
      </c>
      <c r="B5" s="9"/>
      <c r="C5" s="9"/>
      <c r="D5" s="9"/>
      <c r="E5" s="9"/>
      <c r="F5" s="9"/>
      <c r="G5" s="10"/>
      <c r="H5" s="14"/>
      <c r="I5" s="58"/>
      <c r="J5" s="3"/>
      <c r="L5" s="3"/>
    </row>
    <row r="6" spans="1:11" ht="13.5">
      <c r="A6" s="8"/>
      <c r="B6" s="9"/>
      <c r="C6" s="9"/>
      <c r="D6" s="9"/>
      <c r="E6" s="10"/>
      <c r="F6" s="10"/>
      <c r="G6" s="10"/>
      <c r="H6" s="14"/>
      <c r="I6" s="58"/>
      <c r="K6" s="3"/>
    </row>
    <row r="7" spans="1:9" ht="13.5">
      <c r="A7" s="9"/>
      <c r="B7" s="9"/>
      <c r="C7" s="9"/>
      <c r="D7" s="9"/>
      <c r="E7" s="9"/>
      <c r="F7" s="9"/>
      <c r="G7" s="17"/>
      <c r="H7" s="21"/>
      <c r="I7" s="100"/>
    </row>
    <row r="8" spans="1:9" s="42" customFormat="1" ht="15">
      <c r="A8" s="8"/>
      <c r="B8" s="8"/>
      <c r="C8" s="8"/>
      <c r="D8" s="8"/>
      <c r="E8" s="8"/>
      <c r="F8" s="8"/>
      <c r="G8" s="12" t="s">
        <v>229</v>
      </c>
      <c r="H8" s="43"/>
      <c r="I8" s="60" t="s">
        <v>229</v>
      </c>
    </row>
    <row r="9" spans="1:9" s="25" customFormat="1" ht="13.5">
      <c r="A9" s="24"/>
      <c r="B9" s="24"/>
      <c r="C9" s="24"/>
      <c r="D9" s="24"/>
      <c r="E9" s="24"/>
      <c r="F9" s="24"/>
      <c r="G9" s="155">
        <f>'Income Statement'!B9</f>
        <v>39994</v>
      </c>
      <c r="H9" s="44"/>
      <c r="I9" s="101">
        <f>'Income Statement'!D9</f>
        <v>39629</v>
      </c>
    </row>
    <row r="10" spans="1:9" ht="13.5">
      <c r="A10" s="9"/>
      <c r="B10" s="9"/>
      <c r="C10" s="9"/>
      <c r="D10" s="9"/>
      <c r="E10" s="9"/>
      <c r="F10" s="9"/>
      <c r="G10" s="12" t="s">
        <v>78</v>
      </c>
      <c r="H10" s="21"/>
      <c r="I10" s="60" t="s">
        <v>78</v>
      </c>
    </row>
    <row r="11" spans="1:9" ht="13.5">
      <c r="A11" s="8" t="s">
        <v>131</v>
      </c>
      <c r="B11" s="9"/>
      <c r="C11" s="9"/>
      <c r="D11" s="9"/>
      <c r="E11" s="9"/>
      <c r="F11" s="9"/>
      <c r="G11" s="17"/>
      <c r="H11" s="21"/>
      <c r="I11" s="100"/>
    </row>
    <row r="12" spans="1:9" ht="9" customHeight="1">
      <c r="A12" s="9"/>
      <c r="B12" s="9"/>
      <c r="C12" s="9"/>
      <c r="D12" s="9"/>
      <c r="E12" s="9"/>
      <c r="F12" s="9"/>
      <c r="G12" s="17"/>
      <c r="H12" s="21"/>
      <c r="I12" s="100"/>
    </row>
    <row r="13" spans="1:9" ht="13.5">
      <c r="A13" s="9" t="s">
        <v>132</v>
      </c>
      <c r="B13" s="9"/>
      <c r="C13" s="9"/>
      <c r="D13" s="9"/>
      <c r="E13" s="9"/>
      <c r="F13" s="9"/>
      <c r="G13" s="144">
        <v>11998</v>
      </c>
      <c r="H13" s="21"/>
      <c r="I13" s="100">
        <v>23831</v>
      </c>
    </row>
    <row r="14" spans="1:9" ht="13.5">
      <c r="A14" s="9" t="s">
        <v>133</v>
      </c>
      <c r="B14" s="9"/>
      <c r="C14" s="9"/>
      <c r="D14" s="9"/>
      <c r="E14" s="9"/>
      <c r="F14" s="9"/>
      <c r="G14" s="145">
        <v>-9623</v>
      </c>
      <c r="H14" s="21"/>
      <c r="I14" s="99">
        <v>-20466</v>
      </c>
    </row>
    <row r="15" spans="1:9" ht="13.5">
      <c r="A15" s="9"/>
      <c r="B15" s="9"/>
      <c r="C15" s="9"/>
      <c r="D15" s="9"/>
      <c r="E15" s="9"/>
      <c r="F15" s="9"/>
      <c r="G15" s="146"/>
      <c r="H15" s="21"/>
      <c r="I15" s="156"/>
    </row>
    <row r="16" spans="1:9" ht="13.5">
      <c r="A16" s="9" t="s">
        <v>134</v>
      </c>
      <c r="B16" s="9"/>
      <c r="C16" s="9"/>
      <c r="D16" s="9"/>
      <c r="E16" s="9"/>
      <c r="F16" s="9"/>
      <c r="G16" s="144">
        <f>SUM(G13:G14)</f>
        <v>2375</v>
      </c>
      <c r="H16" s="21"/>
      <c r="I16" s="100">
        <f>SUM(I13:I14)</f>
        <v>3365</v>
      </c>
    </row>
    <row r="17" spans="1:9" ht="13.5">
      <c r="A17" s="9"/>
      <c r="B17" s="9"/>
      <c r="C17" s="9"/>
      <c r="D17" s="9"/>
      <c r="E17" s="9"/>
      <c r="F17" s="9"/>
      <c r="G17" s="144"/>
      <c r="H17" s="21"/>
      <c r="I17" s="100"/>
    </row>
    <row r="18" spans="1:9" ht="13.5">
      <c r="A18" s="9" t="s">
        <v>135</v>
      </c>
      <c r="B18" s="9"/>
      <c r="C18" s="9"/>
      <c r="D18" s="9"/>
      <c r="E18" s="9"/>
      <c r="F18" s="9"/>
      <c r="G18" s="145">
        <v>0</v>
      </c>
      <c r="H18" s="21"/>
      <c r="I18" s="100">
        <v>-64</v>
      </c>
    </row>
    <row r="19" spans="1:9" ht="13.5">
      <c r="A19" s="9" t="s">
        <v>222</v>
      </c>
      <c r="B19" s="9"/>
      <c r="C19" s="9"/>
      <c r="D19" s="9"/>
      <c r="E19" s="9"/>
      <c r="F19" s="9"/>
      <c r="G19" s="145">
        <v>323</v>
      </c>
      <c r="H19" s="21"/>
      <c r="I19" s="100">
        <v>624</v>
      </c>
    </row>
    <row r="20" spans="1:9" ht="13.5">
      <c r="A20" s="9"/>
      <c r="B20" s="9"/>
      <c r="C20" s="9"/>
      <c r="D20" s="9"/>
      <c r="E20" s="9"/>
      <c r="F20" s="9"/>
      <c r="G20" s="145"/>
      <c r="H20" s="21"/>
      <c r="I20" s="100"/>
    </row>
    <row r="21" spans="1:9" ht="13.5">
      <c r="A21" s="9" t="s">
        <v>136</v>
      </c>
      <c r="B21" s="9"/>
      <c r="C21" s="9"/>
      <c r="D21" s="9"/>
      <c r="E21" s="9"/>
      <c r="F21" s="9"/>
      <c r="G21" s="151">
        <f>SUM(G16:G20)</f>
        <v>2698</v>
      </c>
      <c r="H21" s="18"/>
      <c r="I21" s="157">
        <f>SUM(I16:I20)</f>
        <v>3925</v>
      </c>
    </row>
    <row r="22" spans="1:9" ht="10.5" customHeight="1">
      <c r="A22" s="9"/>
      <c r="B22" s="9"/>
      <c r="C22" s="9"/>
      <c r="D22" s="9"/>
      <c r="E22" s="9"/>
      <c r="F22" s="9"/>
      <c r="G22" s="17"/>
      <c r="H22" s="21"/>
      <c r="I22" s="100"/>
    </row>
    <row r="23" spans="1:9" ht="13.5">
      <c r="A23" s="8" t="s">
        <v>137</v>
      </c>
      <c r="B23" s="9"/>
      <c r="C23" s="9"/>
      <c r="D23" s="9"/>
      <c r="E23" s="9"/>
      <c r="F23" s="9"/>
      <c r="G23" s="17"/>
      <c r="H23" s="21"/>
      <c r="I23" s="100"/>
    </row>
    <row r="24" spans="1:9" ht="9" customHeight="1">
      <c r="A24" s="9"/>
      <c r="B24" s="9"/>
      <c r="C24" s="9"/>
      <c r="D24" s="9"/>
      <c r="E24" s="9"/>
      <c r="F24" s="9"/>
      <c r="G24" s="17"/>
      <c r="H24" s="21"/>
      <c r="I24" s="100"/>
    </row>
    <row r="25" spans="1:9" ht="13.5">
      <c r="A25" s="9" t="s">
        <v>138</v>
      </c>
      <c r="B25" s="9"/>
      <c r="C25" s="9"/>
      <c r="D25" s="9"/>
      <c r="E25" s="9"/>
      <c r="F25" s="9"/>
      <c r="G25" s="144">
        <v>-363</v>
      </c>
      <c r="H25" s="21"/>
      <c r="I25" s="100">
        <v>-4022</v>
      </c>
    </row>
    <row r="26" spans="1:9" ht="13.5">
      <c r="A26" s="9" t="s">
        <v>139</v>
      </c>
      <c r="B26" s="9"/>
      <c r="C26" s="9"/>
      <c r="D26" s="9"/>
      <c r="E26" s="9"/>
      <c r="F26" s="9"/>
      <c r="G26" s="144">
        <v>0</v>
      </c>
      <c r="H26" s="21"/>
      <c r="I26" s="158">
        <v>5218</v>
      </c>
    </row>
    <row r="27" spans="1:9" ht="13.5" customHeight="1">
      <c r="A27" s="9" t="s">
        <v>238</v>
      </c>
      <c r="B27" s="9"/>
      <c r="C27" s="9"/>
      <c r="D27" s="9"/>
      <c r="E27" s="9"/>
      <c r="F27" s="9"/>
      <c r="G27" s="144">
        <v>0</v>
      </c>
      <c r="H27" s="21"/>
      <c r="I27" s="158">
        <v>714</v>
      </c>
    </row>
    <row r="28" spans="1:9" ht="13.5">
      <c r="A28" s="9" t="s">
        <v>83</v>
      </c>
      <c r="B28" s="9"/>
      <c r="C28" s="9"/>
      <c r="D28" s="9"/>
      <c r="E28" s="9"/>
      <c r="F28" s="9"/>
      <c r="G28" s="144">
        <v>0</v>
      </c>
      <c r="H28" s="21"/>
      <c r="I28" s="100">
        <v>89</v>
      </c>
    </row>
    <row r="29" spans="1:9" ht="9" customHeight="1">
      <c r="A29" s="9"/>
      <c r="B29" s="9"/>
      <c r="C29" s="9"/>
      <c r="D29" s="9"/>
      <c r="E29" s="9"/>
      <c r="F29" s="9"/>
      <c r="G29" s="17"/>
      <c r="H29" s="21"/>
      <c r="I29" s="100"/>
    </row>
    <row r="30" spans="1:9" ht="13.5">
      <c r="A30" s="9" t="s">
        <v>140</v>
      </c>
      <c r="B30" s="9"/>
      <c r="C30" s="9"/>
      <c r="D30" s="9"/>
      <c r="E30" s="9"/>
      <c r="F30" s="9"/>
      <c r="G30" s="152">
        <f>SUM(G25:G29)</f>
        <v>-363</v>
      </c>
      <c r="H30" s="21"/>
      <c r="I30" s="157">
        <f>SUM(I25:I29)</f>
        <v>1999</v>
      </c>
    </row>
    <row r="31" spans="1:9" ht="10.5" customHeight="1">
      <c r="A31" s="9"/>
      <c r="B31" s="9"/>
      <c r="C31" s="9"/>
      <c r="D31" s="9"/>
      <c r="E31" s="9"/>
      <c r="F31" s="9"/>
      <c r="G31" s="17"/>
      <c r="H31" s="21"/>
      <c r="I31" s="100"/>
    </row>
    <row r="32" spans="1:9" ht="13.5">
      <c r="A32" s="8" t="s">
        <v>141</v>
      </c>
      <c r="B32" s="9"/>
      <c r="C32" s="9"/>
      <c r="D32" s="9"/>
      <c r="E32" s="9"/>
      <c r="F32" s="9"/>
      <c r="G32" s="17"/>
      <c r="H32" s="21"/>
      <c r="I32" s="100"/>
    </row>
    <row r="33" spans="1:9" ht="9" customHeight="1">
      <c r="A33" s="9"/>
      <c r="B33" s="9"/>
      <c r="C33" s="9"/>
      <c r="D33" s="9"/>
      <c r="E33" s="9"/>
      <c r="F33" s="9"/>
      <c r="G33" s="17"/>
      <c r="H33" s="21"/>
      <c r="I33" s="100"/>
    </row>
    <row r="34" spans="1:9" ht="13.5">
      <c r="A34" s="9" t="s">
        <v>142</v>
      </c>
      <c r="B34" s="9"/>
      <c r="C34" s="9"/>
      <c r="D34" s="9"/>
      <c r="E34" s="9"/>
      <c r="F34" s="9"/>
      <c r="G34" s="17">
        <v>-929</v>
      </c>
      <c r="H34" s="21"/>
      <c r="I34" s="100">
        <v>-1374</v>
      </c>
    </row>
    <row r="35" spans="1:9" ht="13.5">
      <c r="A35" s="9" t="s">
        <v>173</v>
      </c>
      <c r="B35" s="9"/>
      <c r="C35" s="9"/>
      <c r="D35" s="9"/>
      <c r="E35" s="9"/>
      <c r="F35" s="9"/>
      <c r="G35" s="17">
        <v>2582</v>
      </c>
      <c r="H35" s="21"/>
      <c r="I35" s="100">
        <v>-404</v>
      </c>
    </row>
    <row r="36" spans="1:9" ht="13.5">
      <c r="A36" s="9" t="s">
        <v>239</v>
      </c>
      <c r="B36" s="9"/>
      <c r="C36" s="9"/>
      <c r="D36" s="9"/>
      <c r="E36" s="9"/>
      <c r="F36" s="9"/>
      <c r="G36" s="17">
        <v>2165</v>
      </c>
      <c r="H36" s="21"/>
      <c r="I36" s="100">
        <v>-779</v>
      </c>
    </row>
    <row r="37" spans="1:9" ht="13.5">
      <c r="A37" s="9" t="s">
        <v>198</v>
      </c>
      <c r="B37" s="9"/>
      <c r="C37" s="9"/>
      <c r="D37" s="9"/>
      <c r="E37" s="9"/>
      <c r="F37" s="9"/>
      <c r="G37" s="145">
        <v>-2992</v>
      </c>
      <c r="H37" s="21"/>
      <c r="I37" s="99">
        <v>-1580</v>
      </c>
    </row>
    <row r="38" spans="1:9" ht="13.5">
      <c r="A38" s="9" t="s">
        <v>143</v>
      </c>
      <c r="B38" s="9"/>
      <c r="C38" s="9"/>
      <c r="D38" s="9"/>
      <c r="E38" s="9"/>
      <c r="F38" s="9"/>
      <c r="G38" s="145">
        <v>-11</v>
      </c>
      <c r="H38" s="21"/>
      <c r="I38" s="99">
        <v>-788</v>
      </c>
    </row>
    <row r="39" spans="1:9" ht="13.5">
      <c r="A39" s="9" t="s">
        <v>223</v>
      </c>
      <c r="B39" s="9"/>
      <c r="C39" s="9"/>
      <c r="D39" s="9"/>
      <c r="E39" s="9"/>
      <c r="F39" s="9"/>
      <c r="G39" s="145">
        <v>-2469</v>
      </c>
      <c r="H39" s="21"/>
      <c r="I39" s="99">
        <v>0</v>
      </c>
    </row>
    <row r="40" spans="1:9" ht="13.5">
      <c r="A40" s="9" t="s">
        <v>144</v>
      </c>
      <c r="B40" s="9"/>
      <c r="C40" s="9"/>
      <c r="D40" s="9"/>
      <c r="E40" s="9"/>
      <c r="F40" s="9"/>
      <c r="G40" s="152">
        <f>SUM(G33:G39)</f>
        <v>-1654</v>
      </c>
      <c r="H40" s="21"/>
      <c r="I40" s="159">
        <f>SUM(I33:I39)</f>
        <v>-4925</v>
      </c>
    </row>
    <row r="41" spans="1:9" ht="13.5">
      <c r="A41" s="9"/>
      <c r="B41" s="9"/>
      <c r="C41" s="9"/>
      <c r="D41" s="9"/>
      <c r="E41" s="9"/>
      <c r="F41" s="9"/>
      <c r="G41" s="145"/>
      <c r="H41" s="21"/>
      <c r="I41" s="99"/>
    </row>
    <row r="42" spans="1:9" ht="10.5" customHeight="1">
      <c r="A42" s="9"/>
      <c r="B42" s="9"/>
      <c r="C42" s="9"/>
      <c r="D42" s="9"/>
      <c r="E42" s="9"/>
      <c r="F42" s="9"/>
      <c r="G42" s="17"/>
      <c r="H42" s="21"/>
      <c r="I42" s="100"/>
    </row>
    <row r="43" spans="1:9" ht="13.5">
      <c r="A43" s="8" t="s">
        <v>145</v>
      </c>
      <c r="B43" s="9"/>
      <c r="C43" s="9"/>
      <c r="D43" s="9"/>
      <c r="E43" s="9"/>
      <c r="F43" s="9"/>
      <c r="G43" s="9"/>
      <c r="H43" s="21"/>
      <c r="I43" s="68"/>
    </row>
    <row r="44" spans="1:9" ht="13.5">
      <c r="A44" s="8" t="s">
        <v>146</v>
      </c>
      <c r="B44" s="9"/>
      <c r="C44" s="9"/>
      <c r="D44" s="9"/>
      <c r="E44" s="9"/>
      <c r="F44" s="9"/>
      <c r="G44" s="17">
        <f>+G21+G30+G40</f>
        <v>681</v>
      </c>
      <c r="H44" s="21"/>
      <c r="I44" s="100">
        <f>+I21+I30+I40</f>
        <v>999</v>
      </c>
    </row>
    <row r="45" spans="1:9" ht="13.5">
      <c r="A45" s="8"/>
      <c r="B45" s="9"/>
      <c r="C45" s="9"/>
      <c r="D45" s="9"/>
      <c r="E45" s="9"/>
      <c r="F45" s="9"/>
      <c r="G45" s="9"/>
      <c r="H45" s="21"/>
      <c r="I45" s="68"/>
    </row>
    <row r="46" spans="1:9" ht="13.5">
      <c r="A46" s="8" t="s">
        <v>147</v>
      </c>
      <c r="B46" s="9"/>
      <c r="C46" s="9"/>
      <c r="D46" s="9"/>
      <c r="E46" s="9"/>
      <c r="F46" s="9"/>
      <c r="G46" s="17">
        <v>-62</v>
      </c>
      <c r="H46" s="21"/>
      <c r="I46" s="100">
        <v>47</v>
      </c>
    </row>
    <row r="47" spans="1:9" ht="9" customHeight="1">
      <c r="A47" s="9"/>
      <c r="B47" s="9"/>
      <c r="C47" s="9"/>
      <c r="D47" s="9"/>
      <c r="E47" s="9"/>
      <c r="F47" s="9"/>
      <c r="G47" s="17"/>
      <c r="H47" s="21"/>
      <c r="I47" s="100"/>
    </row>
    <row r="48" spans="1:9" ht="13.5">
      <c r="A48" s="8" t="s">
        <v>148</v>
      </c>
      <c r="B48" s="9"/>
      <c r="C48" s="9"/>
      <c r="D48" s="9"/>
      <c r="E48" s="9"/>
      <c r="F48" s="9"/>
      <c r="G48" s="17">
        <v>-4230</v>
      </c>
      <c r="H48" s="21"/>
      <c r="I48" s="100">
        <v>-15757</v>
      </c>
    </row>
    <row r="49" spans="1:9" ht="13.5">
      <c r="A49" s="8" t="s">
        <v>146</v>
      </c>
      <c r="B49" s="9"/>
      <c r="C49" s="9"/>
      <c r="D49" s="9"/>
      <c r="E49" s="9"/>
      <c r="F49" s="9"/>
      <c r="G49" s="18"/>
      <c r="H49" s="9"/>
      <c r="I49" s="156"/>
    </row>
    <row r="50" spans="1:9" ht="13.5">
      <c r="A50" s="8"/>
      <c r="B50" s="9"/>
      <c r="C50" s="9"/>
      <c r="D50" s="9"/>
      <c r="E50" s="9"/>
      <c r="F50" s="9"/>
      <c r="G50" s="149"/>
      <c r="H50" s="21"/>
      <c r="I50" s="99"/>
    </row>
    <row r="51" spans="1:9" ht="13.5">
      <c r="A51" s="8" t="s">
        <v>149</v>
      </c>
      <c r="B51" s="9"/>
      <c r="C51" s="9"/>
      <c r="D51" s="9"/>
      <c r="E51" s="9"/>
      <c r="F51" s="9"/>
      <c r="G51" s="18"/>
      <c r="H51" s="21"/>
      <c r="I51" s="99"/>
    </row>
    <row r="52" spans="1:9" ht="14.25" thickBot="1">
      <c r="A52" s="8" t="s">
        <v>146</v>
      </c>
      <c r="B52" s="9"/>
      <c r="C52" s="9"/>
      <c r="D52" s="9"/>
      <c r="E52" s="9"/>
      <c r="F52" s="9"/>
      <c r="G52" s="153">
        <f>SUM(G44:G49)</f>
        <v>-3611</v>
      </c>
      <c r="H52" s="21"/>
      <c r="I52" s="160">
        <f>SUM(I44:I49)</f>
        <v>-14711</v>
      </c>
    </row>
    <row r="53" spans="1:9" ht="14.25" thickTop="1">
      <c r="A53" s="8"/>
      <c r="B53" s="9"/>
      <c r="C53" s="9"/>
      <c r="D53" s="9"/>
      <c r="E53" s="9"/>
      <c r="F53" s="9"/>
      <c r="G53" s="18"/>
      <c r="H53" s="21"/>
      <c r="I53" s="99"/>
    </row>
    <row r="54" spans="1:9" ht="13.5">
      <c r="A54" s="8"/>
      <c r="B54" s="9"/>
      <c r="C54" s="9"/>
      <c r="D54" s="9"/>
      <c r="E54" s="9"/>
      <c r="F54" s="9"/>
      <c r="G54" s="18"/>
      <c r="H54" s="21"/>
      <c r="I54" s="99"/>
    </row>
    <row r="55" spans="1:9" s="161" customFormat="1" ht="25.5" customHeight="1">
      <c r="A55" s="174" t="s">
        <v>220</v>
      </c>
      <c r="B55" s="175"/>
      <c r="C55" s="175"/>
      <c r="D55" s="175"/>
      <c r="E55" s="175"/>
      <c r="F55" s="175"/>
      <c r="G55" s="175"/>
      <c r="H55" s="175"/>
      <c r="I55" s="175"/>
    </row>
    <row r="56" spans="1:9" ht="13.5">
      <c r="A56" s="9"/>
      <c r="B56" s="9"/>
      <c r="C56" s="9"/>
      <c r="D56" s="9"/>
      <c r="E56" s="9"/>
      <c r="F56" s="9"/>
      <c r="G56" s="17"/>
      <c r="H56" s="21"/>
      <c r="I56" s="100"/>
    </row>
    <row r="57" spans="1:10" ht="30" customHeight="1">
      <c r="A57" s="172"/>
      <c r="B57" s="173"/>
      <c r="C57" s="173"/>
      <c r="D57" s="173"/>
      <c r="E57" s="173"/>
      <c r="F57" s="173"/>
      <c r="G57" s="173"/>
      <c r="H57" s="173"/>
      <c r="I57" s="173"/>
      <c r="J57" s="1"/>
    </row>
    <row r="58" spans="1:10" ht="15" customHeight="1">
      <c r="A58" s="7"/>
      <c r="B58" s="7"/>
      <c r="C58" s="7"/>
      <c r="D58" s="7"/>
      <c r="E58" s="7"/>
      <c r="F58" s="7"/>
      <c r="G58" s="7"/>
      <c r="H58" s="162"/>
      <c r="I58" s="62"/>
      <c r="J58" s="1"/>
    </row>
    <row r="59" spans="1:9" ht="13.5">
      <c r="A59" s="9"/>
      <c r="B59" s="9"/>
      <c r="C59" s="9"/>
      <c r="D59" s="9"/>
      <c r="E59" s="9"/>
      <c r="F59" s="9"/>
      <c r="G59" s="17"/>
      <c r="H59" s="21"/>
      <c r="I59" s="100"/>
    </row>
    <row r="60" spans="1:9" ht="13.5">
      <c r="A60" s="9"/>
      <c r="B60" s="9"/>
      <c r="C60" s="9"/>
      <c r="D60" s="9"/>
      <c r="E60" s="9"/>
      <c r="F60" s="9"/>
      <c r="G60" s="17"/>
      <c r="H60" s="21"/>
      <c r="I60" s="100"/>
    </row>
    <row r="61" spans="1:9" ht="13.5">
      <c r="A61" s="9"/>
      <c r="B61" s="9"/>
      <c r="C61" s="9"/>
      <c r="D61" s="9"/>
      <c r="E61" s="9"/>
      <c r="F61" s="9"/>
      <c r="G61" s="17"/>
      <c r="H61" s="21"/>
      <c r="I61" s="100"/>
    </row>
    <row r="62" spans="1:9" ht="13.5">
      <c r="A62" s="9"/>
      <c r="B62" s="9"/>
      <c r="C62" s="9"/>
      <c r="D62" s="9"/>
      <c r="E62" s="9"/>
      <c r="F62" s="9"/>
      <c r="G62" s="17"/>
      <c r="H62" s="21"/>
      <c r="I62" s="100"/>
    </row>
    <row r="63" spans="1:9" ht="13.5">
      <c r="A63" s="9"/>
      <c r="B63" s="9"/>
      <c r="C63" s="9"/>
      <c r="D63" s="9"/>
      <c r="E63" s="9"/>
      <c r="F63" s="9"/>
      <c r="G63" s="17"/>
      <c r="H63" s="21"/>
      <c r="I63" s="100"/>
    </row>
    <row r="64" spans="1:9" ht="13.5">
      <c r="A64" s="9"/>
      <c r="B64" s="9"/>
      <c r="C64" s="9"/>
      <c r="D64" s="9"/>
      <c r="E64" s="9"/>
      <c r="F64" s="9"/>
      <c r="G64" s="17"/>
      <c r="H64" s="21"/>
      <c r="I64" s="100"/>
    </row>
    <row r="65" spans="1:9" ht="13.5">
      <c r="A65" s="9"/>
      <c r="B65" s="9"/>
      <c r="C65" s="9"/>
      <c r="D65" s="9"/>
      <c r="E65" s="9"/>
      <c r="F65" s="9"/>
      <c r="G65" s="17"/>
      <c r="H65" s="21"/>
      <c r="I65" s="100"/>
    </row>
    <row r="66" spans="1:9" ht="13.5">
      <c r="A66" s="9"/>
      <c r="B66" s="9"/>
      <c r="C66" s="9"/>
      <c r="D66" s="9"/>
      <c r="E66" s="9"/>
      <c r="F66" s="9"/>
      <c r="G66" s="17"/>
      <c r="H66" s="21"/>
      <c r="I66" s="100"/>
    </row>
    <row r="67" spans="1:9" ht="13.5">
      <c r="A67" s="9"/>
      <c r="B67" s="9"/>
      <c r="C67" s="9"/>
      <c r="D67" s="9"/>
      <c r="E67" s="9"/>
      <c r="F67" s="9"/>
      <c r="G67" s="17"/>
      <c r="H67" s="21"/>
      <c r="I67" s="100"/>
    </row>
  </sheetData>
  <sheetProtection/>
  <mergeCells count="2">
    <mergeCell ref="A57:I57"/>
    <mergeCell ref="A55:I55"/>
  </mergeCells>
  <printOptions/>
  <pageMargins left="1" right="0.5" top="0.393700787401575" bottom="0.5" header="0.196850393700787" footer="0.2"/>
  <pageSetup firstPageNumber="4" useFirstPageNumber="1" fitToHeight="1" fitToWidth="1" horizontalDpi="1200" verticalDpi="1200" orientation="portrait" paperSize="9" scale="98" r:id="rId1"/>
  <headerFooter alignWithMargins="0">
    <oddHeader>&amp;R&amp;P</oddHeader>
  </headerFooter>
  <colBreaks count="1" manualBreakCount="1">
    <brk id="9" max="60" man="1"/>
  </colBreaks>
</worksheet>
</file>

<file path=xl/worksheets/sheet5.xml><?xml version="1.0" encoding="utf-8"?>
<worksheet xmlns="http://schemas.openxmlformats.org/spreadsheetml/2006/main" xmlns:r="http://schemas.openxmlformats.org/officeDocument/2006/relationships">
  <dimension ref="A1:S255"/>
  <sheetViews>
    <sheetView showGridLines="0" zoomScaleSheetLayoutView="90" zoomScalePageLayoutView="0" workbookViewId="0" topLeftCell="A241">
      <selection activeCell="D260" sqref="D260"/>
    </sheetView>
  </sheetViews>
  <sheetFormatPr defaultColWidth="9.140625" defaultRowHeight="13.5"/>
  <cols>
    <col min="1" max="2" width="5.7109375" style="2" customWidth="1"/>
    <col min="3" max="3" width="35.7109375" style="3" customWidth="1"/>
    <col min="4" max="4" width="1.7109375" style="3" customWidth="1"/>
    <col min="5" max="5" width="11.7109375" style="63" customWidth="1"/>
    <col min="6" max="6" width="1.7109375" style="3" customWidth="1"/>
    <col min="7" max="7" width="11.57421875" style="63" customWidth="1"/>
    <col min="8" max="8" width="1.7109375" style="3" customWidth="1"/>
    <col min="9" max="9" width="11.57421875" style="63" customWidth="1"/>
    <col min="10" max="10" width="1.8515625" style="2" customWidth="1"/>
    <col min="11" max="11" width="11.7109375" style="73" customWidth="1"/>
    <col min="12" max="12" width="9.140625" style="2" customWidth="1"/>
    <col min="13" max="13" width="9.140625" style="2" hidden="1" customWidth="1"/>
    <col min="14" max="14" width="7.7109375" style="2" hidden="1" customWidth="1"/>
    <col min="15" max="16" width="9.140625" style="2" hidden="1" customWidth="1"/>
    <col min="17" max="17" width="9.28125" style="2" hidden="1" customWidth="1"/>
    <col min="18" max="18" width="9.140625" style="2" hidden="1" customWidth="1"/>
    <col min="19" max="19" width="0" style="2" hidden="1" customWidth="1"/>
    <col min="20" max="16384" width="9.140625" style="2" customWidth="1"/>
  </cols>
  <sheetData>
    <row r="1" spans="1:12" s="9" customFormat="1" ht="12.75">
      <c r="A1" s="27" t="str">
        <f>'Income Statement'!A1</f>
        <v>ASTRAL SUPREME BERHAD</v>
      </c>
      <c r="B1" s="27"/>
      <c r="C1" s="7"/>
      <c r="E1" s="68"/>
      <c r="F1" s="10"/>
      <c r="G1" s="58"/>
      <c r="H1" s="10"/>
      <c r="I1" s="58"/>
      <c r="J1" s="10"/>
      <c r="K1" s="68"/>
      <c r="L1" s="10"/>
    </row>
    <row r="2" spans="1:14" s="9" customFormat="1" ht="12.75">
      <c r="A2" s="27" t="str">
        <f>'Income Statement'!A2</f>
        <v>UNAUDITED QUARTERLY REPORT ON THE CONSOLIDATED RESULTS</v>
      </c>
      <c r="B2" s="27"/>
      <c r="C2" s="46"/>
      <c r="D2" s="8"/>
      <c r="E2" s="68"/>
      <c r="G2" s="68"/>
      <c r="I2" s="58"/>
      <c r="J2" s="10"/>
      <c r="K2" s="58"/>
      <c r="L2" s="10"/>
      <c r="N2" s="10"/>
    </row>
    <row r="3" spans="1:14" s="9" customFormat="1" ht="12.75">
      <c r="A3" s="27" t="str">
        <f>'Income Statement'!A3</f>
        <v>FOR THE FINANCIAL QUARTER ENDED 30 JUNE 2009</v>
      </c>
      <c r="B3" s="27"/>
      <c r="C3" s="7"/>
      <c r="E3" s="68"/>
      <c r="G3" s="68"/>
      <c r="I3" s="58"/>
      <c r="J3" s="10"/>
      <c r="K3" s="58"/>
      <c r="L3" s="10"/>
      <c r="N3" s="10"/>
    </row>
    <row r="4" spans="1:14" s="9" customFormat="1" ht="12.75">
      <c r="A4" s="8"/>
      <c r="B4" s="8"/>
      <c r="C4" s="7"/>
      <c r="E4" s="68"/>
      <c r="G4" s="68"/>
      <c r="I4" s="58"/>
      <c r="J4" s="10"/>
      <c r="K4" s="58"/>
      <c r="L4" s="10"/>
      <c r="N4" s="10"/>
    </row>
    <row r="5" spans="1:14" s="9" customFormat="1" ht="12.75">
      <c r="A5" s="8"/>
      <c r="B5" s="8"/>
      <c r="C5" s="7"/>
      <c r="E5" s="68"/>
      <c r="G5" s="68"/>
      <c r="I5" s="58"/>
      <c r="J5" s="10"/>
      <c r="K5" s="58"/>
      <c r="L5" s="10"/>
      <c r="N5" s="10"/>
    </row>
    <row r="6" spans="1:14" s="9" customFormat="1" ht="12.75">
      <c r="A6" s="8" t="s">
        <v>150</v>
      </c>
      <c r="B6" s="8"/>
      <c r="C6" s="46"/>
      <c r="D6" s="8"/>
      <c r="E6" s="68"/>
      <c r="G6" s="68"/>
      <c r="I6" s="58"/>
      <c r="J6" s="10"/>
      <c r="K6" s="58"/>
      <c r="L6" s="10"/>
      <c r="N6" s="10"/>
    </row>
    <row r="7" spans="1:14" s="9" customFormat="1" ht="12.75">
      <c r="A7" s="8"/>
      <c r="B7" s="8"/>
      <c r="C7" s="46"/>
      <c r="D7" s="8"/>
      <c r="E7" s="68"/>
      <c r="G7" s="68"/>
      <c r="I7" s="58"/>
      <c r="J7" s="10"/>
      <c r="K7" s="58"/>
      <c r="L7" s="10"/>
      <c r="N7" s="10"/>
    </row>
    <row r="8" spans="1:11" s="9" customFormat="1" ht="12.75">
      <c r="A8" s="47" t="s">
        <v>151</v>
      </c>
      <c r="B8" s="8" t="s">
        <v>152</v>
      </c>
      <c r="E8" s="68"/>
      <c r="G8" s="68"/>
      <c r="I8" s="68"/>
      <c r="K8" s="68"/>
    </row>
    <row r="9" spans="1:11" s="9" customFormat="1" ht="12.75">
      <c r="A9" s="8"/>
      <c r="B9" s="8"/>
      <c r="C9" s="7"/>
      <c r="E9" s="68"/>
      <c r="G9" s="68"/>
      <c r="I9" s="68"/>
      <c r="K9" s="68"/>
    </row>
    <row r="10" spans="1:11" s="9" customFormat="1" ht="42" customHeight="1">
      <c r="A10" s="8"/>
      <c r="B10" s="173" t="s">
        <v>199</v>
      </c>
      <c r="C10" s="180"/>
      <c r="D10" s="180"/>
      <c r="E10" s="180"/>
      <c r="F10" s="180"/>
      <c r="G10" s="180"/>
      <c r="H10" s="180"/>
      <c r="I10" s="180"/>
      <c r="J10" s="180"/>
      <c r="K10" s="180"/>
    </row>
    <row r="11" spans="1:11" s="9" customFormat="1" ht="13.5">
      <c r="A11" s="8"/>
      <c r="B11" s="8"/>
      <c r="C11" s="6"/>
      <c r="D11" s="78"/>
      <c r="E11" s="97"/>
      <c r="F11" s="78"/>
      <c r="G11" s="97"/>
      <c r="H11" s="78"/>
      <c r="I11" s="97"/>
      <c r="J11" s="78"/>
      <c r="K11" s="97"/>
    </row>
    <row r="12" spans="1:11" s="9" customFormat="1" ht="129.75" customHeight="1">
      <c r="A12" s="8"/>
      <c r="B12" s="173" t="s">
        <v>224</v>
      </c>
      <c r="C12" s="180"/>
      <c r="D12" s="180"/>
      <c r="E12" s="180"/>
      <c r="F12" s="180"/>
      <c r="G12" s="180"/>
      <c r="H12" s="180"/>
      <c r="I12" s="180"/>
      <c r="J12" s="180"/>
      <c r="K12" s="180"/>
    </row>
    <row r="13" spans="1:11" s="9" customFormat="1" ht="13.5">
      <c r="A13" s="8"/>
      <c r="B13" s="8"/>
      <c r="C13" s="6"/>
      <c r="D13" s="78"/>
      <c r="E13" s="97"/>
      <c r="F13" s="78"/>
      <c r="G13" s="97"/>
      <c r="H13" s="78"/>
      <c r="I13" s="97"/>
      <c r="J13" s="78"/>
      <c r="K13" s="97"/>
    </row>
    <row r="14" spans="1:11" s="9" customFormat="1" ht="12.75">
      <c r="A14" s="8" t="s">
        <v>154</v>
      </c>
      <c r="B14" s="8" t="s">
        <v>153</v>
      </c>
      <c r="E14" s="68"/>
      <c r="G14" s="68"/>
      <c r="I14" s="68"/>
      <c r="K14" s="68"/>
    </row>
    <row r="15" spans="1:11" s="9" customFormat="1" ht="12.75">
      <c r="A15" s="8"/>
      <c r="B15" s="8"/>
      <c r="C15" s="8"/>
      <c r="E15" s="68"/>
      <c r="G15" s="68"/>
      <c r="I15" s="68"/>
      <c r="K15" s="68"/>
    </row>
    <row r="16" spans="1:11" s="9" customFormat="1" ht="36" customHeight="1">
      <c r="A16" s="8"/>
      <c r="B16" s="173" t="s">
        <v>207</v>
      </c>
      <c r="C16" s="180"/>
      <c r="D16" s="180"/>
      <c r="E16" s="180"/>
      <c r="F16" s="180"/>
      <c r="G16" s="180"/>
      <c r="H16" s="180"/>
      <c r="I16" s="180"/>
      <c r="J16" s="180"/>
      <c r="K16" s="180"/>
    </row>
    <row r="17" spans="1:11" s="9" customFormat="1" ht="13.5">
      <c r="A17" s="8"/>
      <c r="B17" s="110" t="s">
        <v>200</v>
      </c>
      <c r="C17" s="6" t="s">
        <v>201</v>
      </c>
      <c r="D17" s="78"/>
      <c r="E17" s="97"/>
      <c r="F17" s="78"/>
      <c r="G17" s="97"/>
      <c r="H17" s="78"/>
      <c r="I17" s="97"/>
      <c r="J17" s="78"/>
      <c r="K17" s="97"/>
    </row>
    <row r="18" spans="1:11" s="9" customFormat="1" ht="13.5">
      <c r="A18" s="8"/>
      <c r="B18" s="110" t="s">
        <v>200</v>
      </c>
      <c r="C18" s="6" t="s">
        <v>202</v>
      </c>
      <c r="D18" s="78"/>
      <c r="E18" s="97"/>
      <c r="F18" s="78"/>
      <c r="G18" s="97"/>
      <c r="H18" s="78"/>
      <c r="I18" s="97"/>
      <c r="J18" s="78"/>
      <c r="K18" s="97"/>
    </row>
    <row r="19" spans="1:11" s="9" customFormat="1" ht="13.5">
      <c r="A19" s="8"/>
      <c r="B19" s="110" t="s">
        <v>200</v>
      </c>
      <c r="C19" s="6" t="s">
        <v>203</v>
      </c>
      <c r="D19" s="78"/>
      <c r="E19" s="97"/>
      <c r="F19" s="78"/>
      <c r="G19" s="97"/>
      <c r="H19" s="78"/>
      <c r="I19" s="97"/>
      <c r="J19" s="78"/>
      <c r="K19" s="97"/>
    </row>
    <row r="20" spans="1:11" s="9" customFormat="1" ht="13.5">
      <c r="A20" s="8"/>
      <c r="B20" s="110" t="s">
        <v>200</v>
      </c>
      <c r="C20" s="6" t="s">
        <v>204</v>
      </c>
      <c r="D20" s="78"/>
      <c r="E20" s="97"/>
      <c r="F20" s="78"/>
      <c r="G20" s="97"/>
      <c r="H20" s="78"/>
      <c r="I20" s="97"/>
      <c r="J20" s="78"/>
      <c r="K20" s="97"/>
    </row>
    <row r="21" spans="1:11" s="9" customFormat="1" ht="13.5">
      <c r="A21" s="8"/>
      <c r="B21" s="110" t="s">
        <v>200</v>
      </c>
      <c r="C21" s="185" t="s">
        <v>205</v>
      </c>
      <c r="D21" s="180"/>
      <c r="E21" s="180"/>
      <c r="F21" s="180"/>
      <c r="G21" s="180"/>
      <c r="H21" s="180"/>
      <c r="I21" s="180"/>
      <c r="J21" s="78"/>
      <c r="K21" s="97"/>
    </row>
    <row r="22" spans="1:11" s="9" customFormat="1" ht="13.5">
      <c r="A22" s="8"/>
      <c r="B22" s="110" t="s">
        <v>200</v>
      </c>
      <c r="C22" s="6" t="s">
        <v>206</v>
      </c>
      <c r="D22" s="78"/>
      <c r="E22" s="97"/>
      <c r="F22" s="78"/>
      <c r="G22" s="97"/>
      <c r="H22" s="78"/>
      <c r="I22" s="97"/>
      <c r="J22" s="78"/>
      <c r="K22" s="97"/>
    </row>
    <row r="23" spans="1:11" s="9" customFormat="1" ht="13.5">
      <c r="A23" s="8"/>
      <c r="B23" s="8"/>
      <c r="C23" s="6"/>
      <c r="D23" s="78"/>
      <c r="E23" s="97"/>
      <c r="F23" s="78"/>
      <c r="G23" s="97"/>
      <c r="H23" s="78"/>
      <c r="I23" s="97"/>
      <c r="J23" s="78"/>
      <c r="K23" s="97"/>
    </row>
    <row r="24" spans="1:11" s="9" customFormat="1" ht="34.5" customHeight="1">
      <c r="A24" s="8"/>
      <c r="B24" s="173" t="s">
        <v>209</v>
      </c>
      <c r="C24" s="180"/>
      <c r="D24" s="180"/>
      <c r="E24" s="180"/>
      <c r="F24" s="180"/>
      <c r="G24" s="180"/>
      <c r="H24" s="180"/>
      <c r="I24" s="180"/>
      <c r="J24" s="180"/>
      <c r="K24" s="180"/>
    </row>
    <row r="25" spans="1:11" s="9" customFormat="1" ht="63" customHeight="1">
      <c r="A25" s="8"/>
      <c r="B25" s="173" t="s">
        <v>208</v>
      </c>
      <c r="C25" s="180"/>
      <c r="D25" s="180"/>
      <c r="E25" s="180"/>
      <c r="F25" s="180"/>
      <c r="G25" s="180"/>
      <c r="H25" s="180"/>
      <c r="I25" s="180"/>
      <c r="J25" s="180"/>
      <c r="K25" s="180"/>
    </row>
    <row r="26" spans="1:11" s="9" customFormat="1" ht="13.5">
      <c r="A26" s="8"/>
      <c r="B26" s="8"/>
      <c r="C26" s="6"/>
      <c r="D26" s="78"/>
      <c r="E26" s="97"/>
      <c r="F26" s="78"/>
      <c r="G26" s="97"/>
      <c r="H26" s="78"/>
      <c r="I26" s="97"/>
      <c r="J26" s="78"/>
      <c r="K26" s="97"/>
    </row>
    <row r="27" spans="1:11" s="9" customFormat="1" ht="13.5">
      <c r="A27" s="8" t="s">
        <v>31</v>
      </c>
      <c r="B27" s="184" t="s">
        <v>32</v>
      </c>
      <c r="C27" s="180"/>
      <c r="D27" s="180"/>
      <c r="E27" s="180"/>
      <c r="F27" s="180"/>
      <c r="G27" s="180"/>
      <c r="H27" s="180"/>
      <c r="I27" s="68"/>
      <c r="K27" s="68"/>
    </row>
    <row r="28" spans="1:11" s="9" customFormat="1" ht="12.75">
      <c r="A28" s="8"/>
      <c r="B28" s="8"/>
      <c r="C28" s="7"/>
      <c r="E28" s="68"/>
      <c r="G28" s="68"/>
      <c r="I28" s="68"/>
      <c r="K28" s="68"/>
    </row>
    <row r="29" spans="1:11" s="9" customFormat="1" ht="27" customHeight="1">
      <c r="A29" s="8"/>
      <c r="B29" s="183" t="s">
        <v>33</v>
      </c>
      <c r="C29" s="180"/>
      <c r="D29" s="180"/>
      <c r="E29" s="180"/>
      <c r="F29" s="180"/>
      <c r="G29" s="180"/>
      <c r="H29" s="180"/>
      <c r="I29" s="180"/>
      <c r="J29" s="180"/>
      <c r="K29" s="180"/>
    </row>
    <row r="30" spans="1:11" s="9" customFormat="1" ht="12.75">
      <c r="A30" s="8"/>
      <c r="B30" s="8"/>
      <c r="C30" s="7"/>
      <c r="E30" s="68"/>
      <c r="G30" s="68"/>
      <c r="I30" s="68"/>
      <c r="K30" s="68"/>
    </row>
    <row r="31" spans="1:11" s="9" customFormat="1" ht="13.5" customHeight="1">
      <c r="A31" s="8" t="s">
        <v>35</v>
      </c>
      <c r="B31" s="184" t="s">
        <v>34</v>
      </c>
      <c r="C31" s="180"/>
      <c r="D31" s="180"/>
      <c r="E31" s="180"/>
      <c r="F31" s="180"/>
      <c r="G31" s="180"/>
      <c r="H31" s="180"/>
      <c r="I31" s="180"/>
      <c r="K31" s="68"/>
    </row>
    <row r="32" spans="1:11" s="9" customFormat="1" ht="12.75">
      <c r="A32" s="8"/>
      <c r="B32" s="8"/>
      <c r="C32" s="7"/>
      <c r="E32" s="68"/>
      <c r="G32" s="68"/>
      <c r="I32" s="68"/>
      <c r="K32" s="68"/>
    </row>
    <row r="33" spans="1:11" s="9" customFormat="1" ht="30.75" customHeight="1">
      <c r="A33" s="8"/>
      <c r="B33" s="183" t="s">
        <v>36</v>
      </c>
      <c r="C33" s="180"/>
      <c r="D33" s="180"/>
      <c r="E33" s="180"/>
      <c r="F33" s="180"/>
      <c r="G33" s="180"/>
      <c r="H33" s="180"/>
      <c r="I33" s="180"/>
      <c r="J33" s="180"/>
      <c r="K33" s="180"/>
    </row>
    <row r="34" spans="1:11" s="9" customFormat="1" ht="12.75">
      <c r="A34" s="8"/>
      <c r="B34" s="8"/>
      <c r="C34" s="7"/>
      <c r="E34" s="68"/>
      <c r="G34" s="68"/>
      <c r="I34" s="68"/>
      <c r="K34" s="68"/>
    </row>
    <row r="35" spans="1:11" s="9" customFormat="1" ht="12.75">
      <c r="A35" s="8" t="s">
        <v>37</v>
      </c>
      <c r="B35" s="8" t="s">
        <v>38</v>
      </c>
      <c r="E35" s="68"/>
      <c r="G35" s="68"/>
      <c r="I35" s="68"/>
      <c r="K35" s="68"/>
    </row>
    <row r="36" spans="1:11" s="9" customFormat="1" ht="12.75">
      <c r="A36" s="8"/>
      <c r="B36" s="8"/>
      <c r="C36" s="7"/>
      <c r="E36" s="68"/>
      <c r="G36" s="68"/>
      <c r="I36" s="68"/>
      <c r="K36" s="68"/>
    </row>
    <row r="37" spans="1:11" s="9" customFormat="1" ht="13.5" customHeight="1">
      <c r="A37" s="8"/>
      <c r="B37" s="183" t="s">
        <v>39</v>
      </c>
      <c r="C37" s="180"/>
      <c r="D37" s="180"/>
      <c r="E37" s="180"/>
      <c r="F37" s="180"/>
      <c r="G37" s="180"/>
      <c r="H37" s="180"/>
      <c r="I37" s="180"/>
      <c r="J37" s="180"/>
      <c r="K37" s="180"/>
    </row>
    <row r="38" spans="1:11" s="9" customFormat="1" ht="12.75">
      <c r="A38" s="8"/>
      <c r="B38" s="8"/>
      <c r="C38" s="7"/>
      <c r="E38" s="68"/>
      <c r="G38" s="68"/>
      <c r="I38" s="68"/>
      <c r="K38" s="68"/>
    </row>
    <row r="39" spans="1:11" s="9" customFormat="1" ht="13.5">
      <c r="A39" s="8" t="s">
        <v>40</v>
      </c>
      <c r="B39" s="184" t="s">
        <v>41</v>
      </c>
      <c r="C39" s="180"/>
      <c r="D39" s="180"/>
      <c r="E39" s="180"/>
      <c r="F39" s="180"/>
      <c r="G39" s="180"/>
      <c r="H39" s="180"/>
      <c r="I39" s="180"/>
      <c r="K39" s="68"/>
    </row>
    <row r="40" spans="1:11" s="9" customFormat="1" ht="12.75">
      <c r="A40" s="8"/>
      <c r="B40" s="8"/>
      <c r="C40" s="7"/>
      <c r="E40" s="68"/>
      <c r="G40" s="68"/>
      <c r="I40" s="68"/>
      <c r="K40" s="68"/>
    </row>
    <row r="41" spans="1:11" s="9" customFormat="1" ht="44.25" customHeight="1">
      <c r="A41" s="8"/>
      <c r="B41" s="183" t="s">
        <v>42</v>
      </c>
      <c r="C41" s="180"/>
      <c r="D41" s="180"/>
      <c r="E41" s="180"/>
      <c r="F41" s="180"/>
      <c r="G41" s="180"/>
      <c r="H41" s="180"/>
      <c r="I41" s="180"/>
      <c r="J41" s="180"/>
      <c r="K41" s="180"/>
    </row>
    <row r="42" spans="1:11" s="9" customFormat="1" ht="12.75">
      <c r="A42" s="8"/>
      <c r="B42" s="8"/>
      <c r="C42" s="7"/>
      <c r="E42" s="68"/>
      <c r="G42" s="68"/>
      <c r="I42" s="68"/>
      <c r="K42" s="68"/>
    </row>
    <row r="43" spans="1:11" s="9" customFormat="1" ht="13.5">
      <c r="A43" s="8" t="s">
        <v>43</v>
      </c>
      <c r="B43" s="184" t="s">
        <v>44</v>
      </c>
      <c r="C43" s="180"/>
      <c r="D43" s="180"/>
      <c r="E43" s="180"/>
      <c r="F43" s="180"/>
      <c r="G43" s="180"/>
      <c r="H43" s="180"/>
      <c r="I43" s="180"/>
      <c r="K43" s="68"/>
    </row>
    <row r="44" spans="1:11" s="9" customFormat="1" ht="12.75">
      <c r="A44" s="8"/>
      <c r="B44" s="8"/>
      <c r="C44" s="7"/>
      <c r="E44" s="68"/>
      <c r="G44" s="68"/>
      <c r="I44" s="68"/>
      <c r="K44" s="68"/>
    </row>
    <row r="45" spans="1:11" s="9" customFormat="1" ht="30.75" customHeight="1">
      <c r="A45" s="8"/>
      <c r="B45" s="183" t="s">
        <v>45</v>
      </c>
      <c r="C45" s="180"/>
      <c r="D45" s="180"/>
      <c r="E45" s="180"/>
      <c r="F45" s="180"/>
      <c r="G45" s="180"/>
      <c r="H45" s="180"/>
      <c r="I45" s="180"/>
      <c r="J45" s="180"/>
      <c r="K45" s="180"/>
    </row>
    <row r="46" spans="1:11" s="9" customFormat="1" ht="12.75">
      <c r="A46" s="8"/>
      <c r="B46" s="8"/>
      <c r="C46" s="7"/>
      <c r="E46" s="68"/>
      <c r="G46" s="68"/>
      <c r="I46" s="68"/>
      <c r="K46" s="68"/>
    </row>
    <row r="47" spans="1:11" s="9" customFormat="1" ht="13.5">
      <c r="A47" s="8" t="s">
        <v>47</v>
      </c>
      <c r="B47" s="184" t="s">
        <v>46</v>
      </c>
      <c r="C47" s="180"/>
      <c r="E47" s="68"/>
      <c r="G47" s="68"/>
      <c r="I47" s="68"/>
      <c r="K47" s="68"/>
    </row>
    <row r="48" spans="1:11" s="9" customFormat="1" ht="12.75">
      <c r="A48" s="8"/>
      <c r="B48" s="8"/>
      <c r="C48" s="7"/>
      <c r="E48" s="68"/>
      <c r="G48" s="68"/>
      <c r="I48" s="68"/>
      <c r="K48" s="68"/>
    </row>
    <row r="49" spans="1:11" s="9" customFormat="1" ht="13.5" customHeight="1">
      <c r="A49" s="8"/>
      <c r="B49" s="183" t="s">
        <v>48</v>
      </c>
      <c r="C49" s="180"/>
      <c r="D49" s="180"/>
      <c r="E49" s="180"/>
      <c r="F49" s="180"/>
      <c r="G49" s="180"/>
      <c r="H49" s="180"/>
      <c r="I49" s="180"/>
      <c r="J49" s="180"/>
      <c r="K49" s="180"/>
    </row>
    <row r="50" spans="1:9" ht="13.5">
      <c r="A50" s="27"/>
      <c r="B50" s="27"/>
      <c r="C50" s="10"/>
      <c r="D50" s="10"/>
      <c r="E50" s="58"/>
      <c r="F50" s="10"/>
      <c r="G50" s="58"/>
      <c r="H50" s="10"/>
      <c r="I50" s="58"/>
    </row>
    <row r="51" spans="1:9" ht="13.5">
      <c r="A51" s="8" t="s">
        <v>57</v>
      </c>
      <c r="B51" s="8"/>
      <c r="C51" s="10"/>
      <c r="D51" s="10"/>
      <c r="E51" s="58"/>
      <c r="F51" s="10"/>
      <c r="G51" s="58"/>
      <c r="H51" s="10"/>
      <c r="I51" s="58"/>
    </row>
    <row r="52" spans="1:9" ht="13.5">
      <c r="A52" s="9"/>
      <c r="B52" s="9"/>
      <c r="C52" s="10"/>
      <c r="D52" s="10"/>
      <c r="E52" s="59"/>
      <c r="F52" s="11"/>
      <c r="G52" s="58"/>
      <c r="H52" s="10"/>
      <c r="I52" s="58"/>
    </row>
    <row r="53" spans="2:11" ht="32.25" customHeight="1">
      <c r="B53" s="183" t="s">
        <v>188</v>
      </c>
      <c r="C53" s="180"/>
      <c r="D53" s="180"/>
      <c r="E53" s="180"/>
      <c r="F53" s="180"/>
      <c r="G53" s="180"/>
      <c r="H53" s="180"/>
      <c r="I53" s="180"/>
      <c r="J53" s="180"/>
      <c r="K53" s="180"/>
    </row>
    <row r="54" spans="1:9" ht="13.5">
      <c r="A54" s="9"/>
      <c r="B54" s="9"/>
      <c r="C54" s="10"/>
      <c r="D54" s="10"/>
      <c r="E54" s="59"/>
      <c r="F54" s="11"/>
      <c r="G54" s="58"/>
      <c r="H54" s="10"/>
      <c r="I54" s="58"/>
    </row>
    <row r="55" spans="1:11" ht="13.5">
      <c r="A55" s="9"/>
      <c r="B55" s="9"/>
      <c r="C55" s="10"/>
      <c r="D55" s="10"/>
      <c r="E55" s="181" t="s">
        <v>212</v>
      </c>
      <c r="F55" s="181"/>
      <c r="G55" s="181"/>
      <c r="I55" s="182" t="s">
        <v>213</v>
      </c>
      <c r="J55" s="180"/>
      <c r="K55" s="180"/>
    </row>
    <row r="56" spans="3:11" ht="13.5" customHeight="1">
      <c r="C56" s="9"/>
      <c r="D56" s="2"/>
      <c r="E56" s="181" t="s">
        <v>100</v>
      </c>
      <c r="F56" s="181"/>
      <c r="G56" s="181"/>
      <c r="I56" s="182" t="s">
        <v>229</v>
      </c>
      <c r="J56" s="180"/>
      <c r="K56" s="180"/>
    </row>
    <row r="57" spans="3:17" s="30" customFormat="1" ht="15">
      <c r="C57" s="28"/>
      <c r="D57" s="28"/>
      <c r="E57" s="84">
        <f>'Income Statement'!B9</f>
        <v>39994</v>
      </c>
      <c r="F57" s="29"/>
      <c r="G57" s="84">
        <f>'Income Statement'!D9</f>
        <v>39629</v>
      </c>
      <c r="H57" s="84"/>
      <c r="I57" s="84">
        <f>'Income Statement'!F9</f>
        <v>39994</v>
      </c>
      <c r="J57" s="84"/>
      <c r="K57" s="84">
        <f>'Income Statement'!H9</f>
        <v>39629</v>
      </c>
      <c r="M57" s="64" t="s">
        <v>175</v>
      </c>
      <c r="N57" s="64" t="s">
        <v>176</v>
      </c>
      <c r="O57" s="64" t="s">
        <v>178</v>
      </c>
      <c r="P57" s="64" t="s">
        <v>179</v>
      </c>
      <c r="Q57" s="64" t="s">
        <v>177</v>
      </c>
    </row>
    <row r="58" spans="3:11" ht="13.5">
      <c r="C58" s="39" t="s">
        <v>101</v>
      </c>
      <c r="D58" s="39"/>
      <c r="E58" s="84" t="str">
        <f>'Income Statement'!B10</f>
        <v>RM'000</v>
      </c>
      <c r="F58" s="54"/>
      <c r="G58" s="84" t="str">
        <f>'Income Statement'!D10</f>
        <v>RM'000</v>
      </c>
      <c r="H58" s="91"/>
      <c r="I58" s="84" t="str">
        <f>'Income Statement'!F10</f>
        <v>RM'000</v>
      </c>
      <c r="J58" s="91"/>
      <c r="K58" s="84" t="str">
        <f>'Income Statement'!H10</f>
        <v>RM'000</v>
      </c>
    </row>
    <row r="59" spans="3:11" ht="13.5">
      <c r="C59" s="9"/>
      <c r="D59" s="9"/>
      <c r="E59" s="58"/>
      <c r="F59" s="10"/>
      <c r="G59" s="58"/>
      <c r="H59" s="58"/>
      <c r="I59" s="58"/>
      <c r="J59" s="58"/>
      <c r="K59" s="58"/>
    </row>
    <row r="60" spans="3:19" ht="13.5">
      <c r="C60" s="9" t="s">
        <v>58</v>
      </c>
      <c r="D60" s="9"/>
      <c r="E60" s="58">
        <v>2631</v>
      </c>
      <c r="F60" s="10"/>
      <c r="G60" s="58">
        <v>1962</v>
      </c>
      <c r="H60" s="58"/>
      <c r="I60" s="58">
        <v>4519</v>
      </c>
      <c r="J60" s="58"/>
      <c r="K60" s="58">
        <v>7484</v>
      </c>
      <c r="M60" s="10">
        <v>5522</v>
      </c>
      <c r="N60" s="10">
        <f>E60</f>
        <v>2631</v>
      </c>
      <c r="O60" s="10"/>
      <c r="P60" s="10"/>
      <c r="Q60" s="10">
        <f>SUM(M60:P60)</f>
        <v>8153</v>
      </c>
      <c r="R60" s="2" t="str">
        <f>IF(I60&lt;&gt;Q60,"diff","ok")</f>
        <v>diff</v>
      </c>
      <c r="S60" s="2">
        <f>IF(R60="diff",I60-Q60,"")</f>
        <v>-3634</v>
      </c>
    </row>
    <row r="61" spans="3:19" ht="13.5">
      <c r="C61" s="9" t="s">
        <v>187</v>
      </c>
      <c r="D61" s="9"/>
      <c r="E61" s="58"/>
      <c r="F61" s="10"/>
      <c r="G61" s="58"/>
      <c r="H61" s="58"/>
      <c r="I61" s="58"/>
      <c r="J61" s="58"/>
      <c r="K61" s="58"/>
      <c r="M61" s="10">
        <v>0</v>
      </c>
      <c r="N61" s="10">
        <f aca="true" t="shared" si="0" ref="N61:N97">E61</f>
        <v>0</v>
      </c>
      <c r="O61" s="10"/>
      <c r="P61" s="10"/>
      <c r="Q61" s="10">
        <f aca="true" t="shared" si="1" ref="Q61:Q97">SUM(M61:P61)</f>
        <v>0</v>
      </c>
      <c r="R61" s="2" t="str">
        <f aca="true" t="shared" si="2" ref="R61:R97">IF(I61&lt;&gt;Q61,"diff","ok")</f>
        <v>ok</v>
      </c>
      <c r="S61" s="2">
        <f aca="true" t="shared" si="3" ref="S61:S97">IF(R61="diff",I61-Q61,"")</f>
      </c>
    </row>
    <row r="62" spans="3:19" ht="13.5">
      <c r="C62" s="9" t="s">
        <v>59</v>
      </c>
      <c r="D62" s="9"/>
      <c r="E62" s="58">
        <v>3249</v>
      </c>
      <c r="F62" s="14"/>
      <c r="G62" s="58">
        <v>7858</v>
      </c>
      <c r="H62" s="86"/>
      <c r="I62" s="58">
        <v>6179</v>
      </c>
      <c r="J62" s="86"/>
      <c r="K62" s="58">
        <v>14602</v>
      </c>
      <c r="M62" s="10">
        <v>6744</v>
      </c>
      <c r="N62" s="10">
        <f t="shared" si="0"/>
        <v>3249</v>
      </c>
      <c r="O62" s="10"/>
      <c r="P62" s="10"/>
      <c r="Q62" s="10">
        <f t="shared" si="1"/>
        <v>9993</v>
      </c>
      <c r="R62" s="2" t="str">
        <f t="shared" si="2"/>
        <v>diff</v>
      </c>
      <c r="S62" s="2">
        <f t="shared" si="3"/>
        <v>-3814</v>
      </c>
    </row>
    <row r="63" spans="3:19" ht="13.5">
      <c r="C63" s="9" t="s">
        <v>60</v>
      </c>
      <c r="D63" s="9"/>
      <c r="E63" s="112">
        <v>227</v>
      </c>
      <c r="F63" s="37"/>
      <c r="G63" s="103">
        <v>120</v>
      </c>
      <c r="H63" s="86"/>
      <c r="I63" s="112">
        <v>456</v>
      </c>
      <c r="J63" s="90"/>
      <c r="K63" s="103">
        <v>360</v>
      </c>
      <c r="M63" s="48">
        <v>240</v>
      </c>
      <c r="N63" s="48">
        <f t="shared" si="0"/>
        <v>227</v>
      </c>
      <c r="O63" s="48"/>
      <c r="P63" s="48"/>
      <c r="Q63" s="48">
        <f>SUM(M63:P63)</f>
        <v>467</v>
      </c>
      <c r="R63" s="2" t="str">
        <f>IF(I63&lt;&gt;Q63,"diff","ok")</f>
        <v>diff</v>
      </c>
      <c r="S63" s="2">
        <f t="shared" si="3"/>
        <v>-11</v>
      </c>
    </row>
    <row r="64" spans="3:19" ht="13.5">
      <c r="C64" s="9" t="s">
        <v>61</v>
      </c>
      <c r="D64" s="9"/>
      <c r="E64" s="113">
        <v>-227</v>
      </c>
      <c r="F64" s="13"/>
      <c r="G64" s="104">
        <v>-120</v>
      </c>
      <c r="H64" s="86"/>
      <c r="I64" s="113">
        <v>-456</v>
      </c>
      <c r="J64" s="61"/>
      <c r="K64" s="104">
        <v>-360</v>
      </c>
      <c r="M64" s="49">
        <v>-240</v>
      </c>
      <c r="N64" s="49">
        <f t="shared" si="0"/>
        <v>-227</v>
      </c>
      <c r="O64" s="49"/>
      <c r="P64" s="49"/>
      <c r="Q64" s="49">
        <f t="shared" si="1"/>
        <v>-467</v>
      </c>
      <c r="R64" s="2" t="str">
        <f t="shared" si="2"/>
        <v>diff</v>
      </c>
      <c r="S64" s="2">
        <f t="shared" si="3"/>
        <v>11</v>
      </c>
    </row>
    <row r="65" spans="3:19" ht="13.5">
      <c r="C65" s="9"/>
      <c r="D65" s="9"/>
      <c r="E65" s="61">
        <f>SUM(E63:E64)</f>
        <v>0</v>
      </c>
      <c r="F65" s="14"/>
      <c r="G65" s="61">
        <f>SUM(G63:G64)</f>
        <v>0</v>
      </c>
      <c r="H65" s="86"/>
      <c r="I65" s="61">
        <f>SUM(I63:I64)</f>
        <v>0</v>
      </c>
      <c r="J65" s="86"/>
      <c r="K65" s="61">
        <f>SUM(K63:K64)</f>
        <v>0</v>
      </c>
      <c r="M65" s="13">
        <v>0</v>
      </c>
      <c r="N65" s="13">
        <f t="shared" si="0"/>
        <v>0</v>
      </c>
      <c r="O65" s="13"/>
      <c r="P65" s="13"/>
      <c r="Q65" s="13">
        <f t="shared" si="1"/>
        <v>0</v>
      </c>
      <c r="R65" s="2" t="str">
        <f t="shared" si="2"/>
        <v>ok</v>
      </c>
      <c r="S65" s="2">
        <f t="shared" si="3"/>
      </c>
    </row>
    <row r="66" spans="3:19" ht="13.5">
      <c r="C66" s="9" t="s">
        <v>62</v>
      </c>
      <c r="D66" s="9"/>
      <c r="E66" s="58">
        <f>SUM(E60:E62)+E65</f>
        <v>5880</v>
      </c>
      <c r="F66" s="10"/>
      <c r="G66" s="58">
        <f>SUM(G60:G62)+G65</f>
        <v>9820</v>
      </c>
      <c r="H66" s="58"/>
      <c r="I66" s="58">
        <f>SUM(I60:I62)+I65</f>
        <v>10698</v>
      </c>
      <c r="J66" s="58"/>
      <c r="K66" s="58">
        <f>SUM(K60:K62)+K65</f>
        <v>22086</v>
      </c>
      <c r="M66" s="10">
        <v>12266</v>
      </c>
      <c r="N66" s="10">
        <f t="shared" si="0"/>
        <v>5880</v>
      </c>
      <c r="O66" s="10"/>
      <c r="P66" s="10"/>
      <c r="Q66" s="10">
        <f t="shared" si="1"/>
        <v>18146</v>
      </c>
      <c r="R66" s="2" t="str">
        <f t="shared" si="2"/>
        <v>diff</v>
      </c>
      <c r="S66" s="2">
        <f t="shared" si="3"/>
        <v>-7448</v>
      </c>
    </row>
    <row r="67" spans="3:19" ht="14.25" thickBot="1">
      <c r="C67" s="8"/>
      <c r="D67" s="8"/>
      <c r="E67" s="92"/>
      <c r="F67" s="14"/>
      <c r="G67" s="92"/>
      <c r="H67" s="86"/>
      <c r="I67" s="92"/>
      <c r="J67" s="86"/>
      <c r="K67" s="92"/>
      <c r="M67" s="5">
        <v>0</v>
      </c>
      <c r="N67" s="5">
        <f t="shared" si="0"/>
        <v>0</v>
      </c>
      <c r="O67" s="5"/>
      <c r="P67" s="5"/>
      <c r="Q67" s="5">
        <f t="shared" si="1"/>
        <v>0</v>
      </c>
      <c r="R67" s="2" t="str">
        <f t="shared" si="2"/>
        <v>ok</v>
      </c>
      <c r="S67" s="2">
        <f t="shared" si="3"/>
      </c>
    </row>
    <row r="68" spans="3:19" ht="13.5">
      <c r="C68" s="8"/>
      <c r="D68" s="8"/>
      <c r="E68" s="58"/>
      <c r="F68" s="10"/>
      <c r="G68" s="58"/>
      <c r="H68" s="58"/>
      <c r="I68" s="58"/>
      <c r="J68" s="86"/>
      <c r="K68" s="58"/>
      <c r="M68" s="10">
        <v>0</v>
      </c>
      <c r="N68" s="10">
        <f t="shared" si="0"/>
        <v>0</v>
      </c>
      <c r="O68" s="10"/>
      <c r="P68" s="10"/>
      <c r="Q68" s="10">
        <f t="shared" si="1"/>
        <v>0</v>
      </c>
      <c r="R68" s="2" t="str">
        <f t="shared" si="2"/>
        <v>ok</v>
      </c>
      <c r="S68" s="2">
        <f t="shared" si="3"/>
      </c>
    </row>
    <row r="69" spans="3:19" ht="13.5">
      <c r="C69" s="39" t="s">
        <v>63</v>
      </c>
      <c r="D69" s="39"/>
      <c r="E69" s="58"/>
      <c r="F69" s="10"/>
      <c r="G69" s="58"/>
      <c r="H69" s="58"/>
      <c r="I69" s="58"/>
      <c r="J69" s="58"/>
      <c r="K69" s="58"/>
      <c r="M69" s="10">
        <v>0</v>
      </c>
      <c r="N69" s="10">
        <f t="shared" si="0"/>
        <v>0</v>
      </c>
      <c r="O69" s="10"/>
      <c r="P69" s="10"/>
      <c r="Q69" s="10">
        <f t="shared" si="1"/>
        <v>0</v>
      </c>
      <c r="R69" s="2" t="str">
        <f t="shared" si="2"/>
        <v>ok</v>
      </c>
      <c r="S69" s="2">
        <f t="shared" si="3"/>
      </c>
    </row>
    <row r="70" spans="3:19" ht="13.5">
      <c r="C70" s="39"/>
      <c r="D70" s="39"/>
      <c r="E70" s="58"/>
      <c r="F70" s="10"/>
      <c r="G70" s="58"/>
      <c r="H70" s="58"/>
      <c r="I70" s="58"/>
      <c r="J70" s="58"/>
      <c r="K70" s="58"/>
      <c r="M70" s="10">
        <v>0</v>
      </c>
      <c r="N70" s="10">
        <f t="shared" si="0"/>
        <v>0</v>
      </c>
      <c r="O70" s="10"/>
      <c r="P70" s="10"/>
      <c r="Q70" s="10">
        <f t="shared" si="1"/>
        <v>0</v>
      </c>
      <c r="R70" s="2" t="str">
        <f t="shared" si="2"/>
        <v>ok</v>
      </c>
      <c r="S70" s="2">
        <f t="shared" si="3"/>
      </c>
    </row>
    <row r="71" spans="3:19" ht="13.5">
      <c r="C71" s="9" t="s">
        <v>58</v>
      </c>
      <c r="D71" s="9"/>
      <c r="E71" s="86">
        <v>-166</v>
      </c>
      <c r="F71" s="14"/>
      <c r="G71" s="86">
        <v>-627</v>
      </c>
      <c r="H71" s="86"/>
      <c r="I71" s="86">
        <v>-843</v>
      </c>
      <c r="J71" s="86"/>
      <c r="K71" s="86">
        <v>-1100</v>
      </c>
      <c r="M71" s="14">
        <v>-473</v>
      </c>
      <c r="N71" s="14">
        <f t="shared" si="0"/>
        <v>-166</v>
      </c>
      <c r="O71" s="14"/>
      <c r="P71" s="14"/>
      <c r="Q71" s="14">
        <f t="shared" si="1"/>
        <v>-639</v>
      </c>
      <c r="R71" s="2" t="str">
        <f t="shared" si="2"/>
        <v>diff</v>
      </c>
      <c r="S71" s="2">
        <f t="shared" si="3"/>
        <v>-204</v>
      </c>
    </row>
    <row r="72" spans="3:19" ht="13.5">
      <c r="C72" s="9" t="s">
        <v>187</v>
      </c>
      <c r="D72" s="9"/>
      <c r="E72" s="86"/>
      <c r="F72" s="14"/>
      <c r="G72" s="86"/>
      <c r="H72" s="86"/>
      <c r="I72" s="86"/>
      <c r="J72" s="86"/>
      <c r="K72" s="86"/>
      <c r="M72" s="14">
        <v>0</v>
      </c>
      <c r="N72" s="14">
        <f t="shared" si="0"/>
        <v>0</v>
      </c>
      <c r="O72" s="14"/>
      <c r="P72" s="14"/>
      <c r="Q72" s="14">
        <f t="shared" si="1"/>
        <v>0</v>
      </c>
      <c r="R72" s="2" t="str">
        <f t="shared" si="2"/>
        <v>ok</v>
      </c>
      <c r="S72" s="2">
        <f t="shared" si="3"/>
      </c>
    </row>
    <row r="73" spans="3:19" ht="13.5">
      <c r="C73" s="9" t="s">
        <v>59</v>
      </c>
      <c r="D73" s="9"/>
      <c r="E73" s="86">
        <v>-803</v>
      </c>
      <c r="F73" s="14"/>
      <c r="G73" s="86">
        <v>-62</v>
      </c>
      <c r="H73" s="86"/>
      <c r="I73" s="86">
        <v>-1620</v>
      </c>
      <c r="J73" s="86"/>
      <c r="K73" s="86">
        <v>-1063</v>
      </c>
      <c r="M73" s="14">
        <v>-1001</v>
      </c>
      <c r="N73" s="14">
        <f t="shared" si="0"/>
        <v>-803</v>
      </c>
      <c r="O73" s="14"/>
      <c r="P73" s="14"/>
      <c r="Q73" s="14">
        <f t="shared" si="1"/>
        <v>-1804</v>
      </c>
      <c r="R73" s="2" t="str">
        <f t="shared" si="2"/>
        <v>diff</v>
      </c>
      <c r="S73" s="2">
        <f t="shared" si="3"/>
        <v>184</v>
      </c>
    </row>
    <row r="74" spans="3:19" ht="13.5">
      <c r="C74" s="9" t="s">
        <v>60</v>
      </c>
      <c r="D74" s="9"/>
      <c r="E74" s="86">
        <v>7</v>
      </c>
      <c r="F74" s="14"/>
      <c r="G74" s="86">
        <v>-426</v>
      </c>
      <c r="H74" s="86"/>
      <c r="I74" s="86">
        <v>-33</v>
      </c>
      <c r="J74" s="86"/>
      <c r="K74" s="86">
        <v>-593</v>
      </c>
      <c r="M74" s="14">
        <v>-166</v>
      </c>
      <c r="N74" s="14">
        <f t="shared" si="0"/>
        <v>7</v>
      </c>
      <c r="O74" s="14"/>
      <c r="P74" s="14"/>
      <c r="Q74" s="14">
        <f t="shared" si="1"/>
        <v>-159</v>
      </c>
      <c r="R74" s="2" t="str">
        <f t="shared" si="2"/>
        <v>diff</v>
      </c>
      <c r="S74" s="2">
        <f t="shared" si="3"/>
        <v>126</v>
      </c>
    </row>
    <row r="75" spans="3:19" ht="13.5">
      <c r="C75" s="9"/>
      <c r="D75" s="9"/>
      <c r="E75" s="61"/>
      <c r="F75" s="14"/>
      <c r="G75" s="61"/>
      <c r="H75" s="86"/>
      <c r="I75" s="61"/>
      <c r="J75" s="86"/>
      <c r="K75" s="61"/>
      <c r="M75" s="13">
        <v>0</v>
      </c>
      <c r="N75" s="13">
        <f t="shared" si="0"/>
        <v>0</v>
      </c>
      <c r="O75" s="13"/>
      <c r="P75" s="13"/>
      <c r="Q75" s="13">
        <f t="shared" si="1"/>
        <v>0</v>
      </c>
      <c r="R75" s="2" t="str">
        <f t="shared" si="2"/>
        <v>ok</v>
      </c>
      <c r="S75" s="2">
        <f t="shared" si="3"/>
      </c>
    </row>
    <row r="76" spans="3:19" ht="13.5">
      <c r="C76" s="9"/>
      <c r="D76" s="9"/>
      <c r="E76" s="86">
        <f>SUM(E71:E75)</f>
        <v>-962</v>
      </c>
      <c r="F76" s="14"/>
      <c r="G76" s="86">
        <f>SUM(G71:G75)</f>
        <v>-1115</v>
      </c>
      <c r="H76" s="86"/>
      <c r="I76" s="86">
        <f>SUM(I71:I75)</f>
        <v>-2496</v>
      </c>
      <c r="J76" s="86"/>
      <c r="K76" s="86">
        <f>SUM(K71:K75)</f>
        <v>-2756</v>
      </c>
      <c r="M76" s="14">
        <v>-1640</v>
      </c>
      <c r="N76" s="14">
        <f t="shared" si="0"/>
        <v>-962</v>
      </c>
      <c r="O76" s="14"/>
      <c r="P76" s="14"/>
      <c r="Q76" s="14">
        <f t="shared" si="1"/>
        <v>-2602</v>
      </c>
      <c r="R76" s="2" t="str">
        <f t="shared" si="2"/>
        <v>diff</v>
      </c>
      <c r="S76" s="2">
        <f t="shared" si="3"/>
        <v>106</v>
      </c>
    </row>
    <row r="77" spans="3:19" ht="13.5">
      <c r="C77" s="9"/>
      <c r="D77" s="9"/>
      <c r="E77" s="86"/>
      <c r="F77" s="14"/>
      <c r="G77" s="86"/>
      <c r="H77" s="86"/>
      <c r="I77" s="86"/>
      <c r="J77" s="86"/>
      <c r="K77" s="86"/>
      <c r="M77" s="14">
        <v>0</v>
      </c>
      <c r="N77" s="14">
        <f t="shared" si="0"/>
        <v>0</v>
      </c>
      <c r="O77" s="14"/>
      <c r="P77" s="14"/>
      <c r="Q77" s="14">
        <f t="shared" si="1"/>
        <v>0</v>
      </c>
      <c r="R77" s="2" t="str">
        <f t="shared" si="2"/>
        <v>ok</v>
      </c>
      <c r="S77" s="2">
        <f t="shared" si="3"/>
      </c>
    </row>
    <row r="78" spans="3:19" ht="13.5">
      <c r="C78" s="9" t="s">
        <v>64</v>
      </c>
      <c r="D78" s="9"/>
      <c r="E78" s="86">
        <v>83</v>
      </c>
      <c r="F78" s="14"/>
      <c r="G78" s="86">
        <v>40</v>
      </c>
      <c r="H78" s="86"/>
      <c r="I78" s="86">
        <v>104</v>
      </c>
      <c r="J78" s="86"/>
      <c r="K78" s="86">
        <v>73</v>
      </c>
      <c r="M78" s="14">
        <v>33</v>
      </c>
      <c r="N78" s="14">
        <f t="shared" si="0"/>
        <v>83</v>
      </c>
      <c r="O78" s="14"/>
      <c r="P78" s="14"/>
      <c r="Q78" s="14">
        <f t="shared" si="1"/>
        <v>116</v>
      </c>
      <c r="R78" s="2" t="str">
        <f t="shared" si="2"/>
        <v>diff</v>
      </c>
      <c r="S78" s="2">
        <f t="shared" si="3"/>
        <v>-12</v>
      </c>
    </row>
    <row r="79" spans="3:19" ht="13.5" hidden="1">
      <c r="C79" s="9" t="s">
        <v>65</v>
      </c>
      <c r="D79" s="9"/>
      <c r="E79" s="86">
        <v>0</v>
      </c>
      <c r="F79" s="14"/>
      <c r="G79" s="86">
        <v>0</v>
      </c>
      <c r="H79" s="86"/>
      <c r="I79" s="86">
        <v>0</v>
      </c>
      <c r="J79" s="86"/>
      <c r="K79" s="86">
        <v>0</v>
      </c>
      <c r="M79" s="14">
        <v>0</v>
      </c>
      <c r="N79" s="14">
        <f t="shared" si="0"/>
        <v>0</v>
      </c>
      <c r="O79" s="14"/>
      <c r="P79" s="14"/>
      <c r="Q79" s="14">
        <f t="shared" si="1"/>
        <v>0</v>
      </c>
      <c r="R79" s="2" t="str">
        <f t="shared" si="2"/>
        <v>ok</v>
      </c>
      <c r="S79" s="2">
        <f t="shared" si="3"/>
      </c>
    </row>
    <row r="80" spans="3:19" ht="13.5">
      <c r="C80" s="9"/>
      <c r="D80" s="9"/>
      <c r="E80" s="61"/>
      <c r="F80" s="14"/>
      <c r="G80" s="61"/>
      <c r="H80" s="86"/>
      <c r="I80" s="61"/>
      <c r="J80" s="86"/>
      <c r="K80" s="61"/>
      <c r="M80" s="13">
        <v>0</v>
      </c>
      <c r="N80" s="13">
        <f t="shared" si="0"/>
        <v>0</v>
      </c>
      <c r="O80" s="13"/>
      <c r="P80" s="13"/>
      <c r="Q80" s="13">
        <f t="shared" si="1"/>
        <v>0</v>
      </c>
      <c r="R80" s="2" t="str">
        <f t="shared" si="2"/>
        <v>ok</v>
      </c>
      <c r="S80" s="2">
        <f t="shared" si="3"/>
      </c>
    </row>
    <row r="81" spans="3:19" ht="13.5">
      <c r="C81" s="9" t="s">
        <v>184</v>
      </c>
      <c r="D81" s="9"/>
      <c r="E81" s="86">
        <f>SUM(E76:E80)</f>
        <v>-879</v>
      </c>
      <c r="F81" s="14"/>
      <c r="G81" s="86">
        <f>SUM(G76:G80)</f>
        <v>-1075</v>
      </c>
      <c r="H81" s="86"/>
      <c r="I81" s="86">
        <f>SUM(I76:I80)</f>
        <v>-2392</v>
      </c>
      <c r="J81" s="86"/>
      <c r="K81" s="86">
        <f>SUM(K76:K80)</f>
        <v>-2683</v>
      </c>
      <c r="M81" s="14">
        <v>-1607</v>
      </c>
      <c r="N81" s="14">
        <f t="shared" si="0"/>
        <v>-879</v>
      </c>
      <c r="O81" s="14"/>
      <c r="P81" s="14"/>
      <c r="Q81" s="14">
        <f t="shared" si="1"/>
        <v>-2486</v>
      </c>
      <c r="R81" s="2" t="str">
        <f t="shared" si="2"/>
        <v>diff</v>
      </c>
      <c r="S81" s="2">
        <f t="shared" si="3"/>
        <v>94</v>
      </c>
    </row>
    <row r="82" spans="3:19" ht="13.5">
      <c r="C82" s="9"/>
      <c r="D82" s="9"/>
      <c r="E82" s="86"/>
      <c r="F82" s="14"/>
      <c r="G82" s="86"/>
      <c r="H82" s="86"/>
      <c r="I82" s="86"/>
      <c r="J82" s="86"/>
      <c r="K82" s="86"/>
      <c r="M82" s="14">
        <v>0</v>
      </c>
      <c r="N82" s="14">
        <f t="shared" si="0"/>
        <v>0</v>
      </c>
      <c r="O82" s="14"/>
      <c r="P82" s="14"/>
      <c r="Q82" s="14">
        <f t="shared" si="1"/>
        <v>0</v>
      </c>
      <c r="R82" s="2" t="str">
        <f t="shared" si="2"/>
        <v>ok</v>
      </c>
      <c r="S82" s="2">
        <f t="shared" si="3"/>
      </c>
    </row>
    <row r="83" spans="3:19" ht="13.5">
      <c r="C83" s="9" t="s">
        <v>105</v>
      </c>
      <c r="D83" s="9"/>
      <c r="E83" s="86">
        <v>-418</v>
      </c>
      <c r="F83" s="14"/>
      <c r="G83" s="86">
        <v>-818</v>
      </c>
      <c r="H83" s="86"/>
      <c r="I83" s="86">
        <v>-834</v>
      </c>
      <c r="J83" s="86"/>
      <c r="K83" s="86">
        <v>-1459</v>
      </c>
      <c r="M83" s="14">
        <v>-641</v>
      </c>
      <c r="N83" s="14">
        <f t="shared" si="0"/>
        <v>-418</v>
      </c>
      <c r="O83" s="14"/>
      <c r="P83" s="14"/>
      <c r="Q83" s="14">
        <f t="shared" si="1"/>
        <v>-1059</v>
      </c>
      <c r="R83" s="2" t="str">
        <f t="shared" si="2"/>
        <v>diff</v>
      </c>
      <c r="S83" s="2">
        <f t="shared" si="3"/>
        <v>225</v>
      </c>
    </row>
    <row r="84" spans="3:19" ht="13.5">
      <c r="C84" s="9"/>
      <c r="D84" s="9"/>
      <c r="E84" s="86"/>
      <c r="F84" s="14"/>
      <c r="G84" s="86"/>
      <c r="H84" s="86"/>
      <c r="I84" s="86"/>
      <c r="J84" s="86"/>
      <c r="K84" s="86"/>
      <c r="M84" s="14">
        <v>0</v>
      </c>
      <c r="N84" s="14">
        <f t="shared" si="0"/>
        <v>0</v>
      </c>
      <c r="O84" s="14"/>
      <c r="P84" s="14"/>
      <c r="Q84" s="14">
        <f t="shared" si="1"/>
        <v>0</v>
      </c>
      <c r="R84" s="2" t="str">
        <f t="shared" si="2"/>
        <v>ok</v>
      </c>
      <c r="S84" s="2">
        <f t="shared" si="3"/>
      </c>
    </row>
    <row r="85" spans="3:19" ht="13.5">
      <c r="C85" s="9"/>
      <c r="D85" s="9"/>
      <c r="E85" s="61"/>
      <c r="F85" s="14"/>
      <c r="G85" s="61"/>
      <c r="H85" s="86"/>
      <c r="I85" s="61"/>
      <c r="J85" s="86"/>
      <c r="K85" s="61"/>
      <c r="M85" s="13">
        <v>0</v>
      </c>
      <c r="N85" s="13">
        <f t="shared" si="0"/>
        <v>0</v>
      </c>
      <c r="O85" s="13"/>
      <c r="P85" s="13"/>
      <c r="Q85" s="13">
        <f t="shared" si="1"/>
        <v>0</v>
      </c>
      <c r="R85" s="2" t="str">
        <f t="shared" si="2"/>
        <v>ok</v>
      </c>
      <c r="S85" s="2">
        <f t="shared" si="3"/>
      </c>
    </row>
    <row r="86" spans="3:19" ht="13.5">
      <c r="C86" s="8" t="s">
        <v>185</v>
      </c>
      <c r="D86" s="8"/>
      <c r="E86" s="86">
        <f>SUM(E81:E85)</f>
        <v>-1297</v>
      </c>
      <c r="F86" s="14"/>
      <c r="G86" s="86">
        <f>SUM(G81:G85)</f>
        <v>-1893</v>
      </c>
      <c r="H86" s="86"/>
      <c r="I86" s="86">
        <f>SUM(I81:I85)</f>
        <v>-3226</v>
      </c>
      <c r="J86" s="86"/>
      <c r="K86" s="86">
        <f>SUM(K81:K85)</f>
        <v>-4142</v>
      </c>
      <c r="M86" s="14">
        <v>-2248</v>
      </c>
      <c r="N86" s="14">
        <f t="shared" si="0"/>
        <v>-1297</v>
      </c>
      <c r="O86" s="14"/>
      <c r="P86" s="14"/>
      <c r="Q86" s="14">
        <f t="shared" si="1"/>
        <v>-3545</v>
      </c>
      <c r="R86" s="2" t="str">
        <f t="shared" si="2"/>
        <v>diff</v>
      </c>
      <c r="S86" s="2">
        <f t="shared" si="3"/>
        <v>319</v>
      </c>
    </row>
    <row r="87" spans="3:19" ht="13.5">
      <c r="C87" s="9"/>
      <c r="D87" s="9"/>
      <c r="E87" s="86"/>
      <c r="F87" s="14"/>
      <c r="G87" s="86"/>
      <c r="H87" s="86"/>
      <c r="I87" s="86"/>
      <c r="J87" s="86"/>
      <c r="K87" s="86"/>
      <c r="M87" s="14">
        <v>0</v>
      </c>
      <c r="N87" s="14">
        <f t="shared" si="0"/>
        <v>0</v>
      </c>
      <c r="O87" s="14"/>
      <c r="P87" s="14"/>
      <c r="Q87" s="14">
        <f t="shared" si="1"/>
        <v>0</v>
      </c>
      <c r="R87" s="2" t="str">
        <f t="shared" si="2"/>
        <v>ok</v>
      </c>
      <c r="S87" s="2">
        <f t="shared" si="3"/>
      </c>
    </row>
    <row r="88" spans="3:19" ht="13.5">
      <c r="C88" s="9" t="s">
        <v>79</v>
      </c>
      <c r="D88" s="9"/>
      <c r="E88" s="86">
        <v>3</v>
      </c>
      <c r="F88" s="14"/>
      <c r="G88" s="86">
        <v>1</v>
      </c>
      <c r="H88" s="86"/>
      <c r="I88" s="86">
        <v>3</v>
      </c>
      <c r="J88" s="86"/>
      <c r="K88" s="86">
        <v>-7</v>
      </c>
      <c r="M88" s="14">
        <v>-9</v>
      </c>
      <c r="N88" s="14">
        <f t="shared" si="0"/>
        <v>3</v>
      </c>
      <c r="O88" s="14"/>
      <c r="P88" s="14"/>
      <c r="Q88" s="14">
        <f t="shared" si="1"/>
        <v>-6</v>
      </c>
      <c r="R88" s="2" t="str">
        <f t="shared" si="2"/>
        <v>diff</v>
      </c>
      <c r="S88" s="2">
        <f t="shared" si="3"/>
        <v>9</v>
      </c>
    </row>
    <row r="89" spans="3:19" ht="13.5">
      <c r="C89" s="9"/>
      <c r="D89" s="9"/>
      <c r="E89" s="61"/>
      <c r="F89" s="14"/>
      <c r="G89" s="61"/>
      <c r="H89" s="86"/>
      <c r="I89" s="61"/>
      <c r="J89" s="86"/>
      <c r="K89" s="61"/>
      <c r="M89" s="13">
        <v>0</v>
      </c>
      <c r="N89" s="13">
        <f t="shared" si="0"/>
        <v>0</v>
      </c>
      <c r="O89" s="13"/>
      <c r="P89" s="13"/>
      <c r="Q89" s="13">
        <f t="shared" si="1"/>
        <v>0</v>
      </c>
      <c r="R89" s="2" t="str">
        <f t="shared" si="2"/>
        <v>ok</v>
      </c>
      <c r="S89" s="2">
        <f t="shared" si="3"/>
      </c>
    </row>
    <row r="90" spans="3:19" ht="14.25" thickBot="1">
      <c r="C90" s="8" t="s">
        <v>186</v>
      </c>
      <c r="D90" s="8"/>
      <c r="E90" s="87">
        <f>SUM(E86:E89)</f>
        <v>-1294</v>
      </c>
      <c r="F90" s="14"/>
      <c r="G90" s="87">
        <f>SUM(G86:G89)</f>
        <v>-1892</v>
      </c>
      <c r="H90" s="86"/>
      <c r="I90" s="87">
        <f>SUM(I86:I89)</f>
        <v>-3223</v>
      </c>
      <c r="J90" s="86"/>
      <c r="K90" s="87">
        <f>SUM(K86:K89)</f>
        <v>-4149</v>
      </c>
      <c r="M90" s="32">
        <v>-2257</v>
      </c>
      <c r="N90" s="32">
        <f t="shared" si="0"/>
        <v>-1294</v>
      </c>
      <c r="O90" s="32"/>
      <c r="P90" s="32"/>
      <c r="Q90" s="32">
        <f t="shared" si="1"/>
        <v>-3551</v>
      </c>
      <c r="R90" s="2" t="str">
        <f t="shared" si="2"/>
        <v>diff</v>
      </c>
      <c r="S90" s="2">
        <f t="shared" si="3"/>
        <v>328</v>
      </c>
    </row>
    <row r="91" spans="3:19" ht="14.25" thickTop="1">
      <c r="C91" s="9"/>
      <c r="D91" s="9"/>
      <c r="E91" s="86"/>
      <c r="F91" s="14"/>
      <c r="G91" s="86"/>
      <c r="H91" s="86"/>
      <c r="I91" s="86"/>
      <c r="J91" s="86"/>
      <c r="K91" s="86"/>
      <c r="M91" s="14">
        <v>0</v>
      </c>
      <c r="N91" s="14">
        <f t="shared" si="0"/>
        <v>0</v>
      </c>
      <c r="O91" s="14"/>
      <c r="P91" s="14"/>
      <c r="Q91" s="14">
        <f t="shared" si="1"/>
        <v>0</v>
      </c>
      <c r="R91" s="2" t="str">
        <f t="shared" si="2"/>
        <v>ok</v>
      </c>
      <c r="S91" s="2">
        <f t="shared" si="3"/>
      </c>
    </row>
    <row r="92" spans="3:19" ht="13.5">
      <c r="C92" s="9"/>
      <c r="D92" s="9"/>
      <c r="E92" s="58"/>
      <c r="F92" s="10"/>
      <c r="G92" s="58"/>
      <c r="H92" s="58"/>
      <c r="I92" s="58"/>
      <c r="J92" s="58"/>
      <c r="K92" s="58"/>
      <c r="M92" s="10">
        <v>0</v>
      </c>
      <c r="N92" s="10">
        <f t="shared" si="0"/>
        <v>0</v>
      </c>
      <c r="O92" s="10"/>
      <c r="P92" s="10"/>
      <c r="Q92" s="10">
        <f t="shared" si="1"/>
        <v>0</v>
      </c>
      <c r="R92" s="2" t="str">
        <f t="shared" si="2"/>
        <v>ok</v>
      </c>
      <c r="S92" s="2">
        <f t="shared" si="3"/>
      </c>
    </row>
    <row r="93" spans="3:19" ht="13.5">
      <c r="C93" s="8" t="s">
        <v>91</v>
      </c>
      <c r="D93" s="8"/>
      <c r="E93" s="58"/>
      <c r="F93" s="10"/>
      <c r="G93" s="58"/>
      <c r="H93" s="58"/>
      <c r="I93" s="58"/>
      <c r="J93" s="58"/>
      <c r="K93" s="58"/>
      <c r="M93" s="10">
        <v>0</v>
      </c>
      <c r="N93" s="10">
        <f t="shared" si="0"/>
        <v>0</v>
      </c>
      <c r="O93" s="10"/>
      <c r="P93" s="10"/>
      <c r="Q93" s="10">
        <f t="shared" si="1"/>
        <v>0</v>
      </c>
      <c r="R93" s="2" t="str">
        <f t="shared" si="2"/>
        <v>ok</v>
      </c>
      <c r="S93" s="2">
        <f t="shared" si="3"/>
      </c>
    </row>
    <row r="94" spans="3:19" ht="13.5">
      <c r="C94" s="9" t="s">
        <v>106</v>
      </c>
      <c r="D94" s="9"/>
      <c r="E94" s="86">
        <f>'Income Statement'!B34</f>
        <v>-1053</v>
      </c>
      <c r="F94" s="14"/>
      <c r="G94" s="86">
        <v>-1797</v>
      </c>
      <c r="H94" s="86"/>
      <c r="I94" s="86">
        <f>'Income Statement'!F34</f>
        <v>-2723</v>
      </c>
      <c r="J94" s="86"/>
      <c r="K94" s="86">
        <v>-3580</v>
      </c>
      <c r="M94" s="14">
        <v>-1783</v>
      </c>
      <c r="N94" s="14">
        <f t="shared" si="0"/>
        <v>-1053</v>
      </c>
      <c r="O94" s="14"/>
      <c r="P94" s="14"/>
      <c r="Q94" s="14">
        <f>SUM(M94:P94)</f>
        <v>-2836</v>
      </c>
      <c r="R94" s="2" t="str">
        <f t="shared" si="2"/>
        <v>diff</v>
      </c>
      <c r="S94" s="2">
        <f t="shared" si="3"/>
        <v>113</v>
      </c>
    </row>
    <row r="95" spans="3:19" ht="13.5">
      <c r="C95" s="9" t="s">
        <v>107</v>
      </c>
      <c r="D95" s="9"/>
      <c r="E95" s="58">
        <f>'Income Statement'!B36</f>
        <v>-241</v>
      </c>
      <c r="F95" s="10"/>
      <c r="G95" s="58">
        <v>-95</v>
      </c>
      <c r="H95" s="58"/>
      <c r="I95" s="86">
        <f>'Income Statement'!F36</f>
        <v>-500</v>
      </c>
      <c r="J95" s="58"/>
      <c r="K95" s="58">
        <v>-569</v>
      </c>
      <c r="M95" s="10">
        <v>-474</v>
      </c>
      <c r="N95" s="10">
        <f t="shared" si="0"/>
        <v>-241</v>
      </c>
      <c r="O95" s="10"/>
      <c r="P95" s="10"/>
      <c r="Q95" s="10">
        <f t="shared" si="1"/>
        <v>-715</v>
      </c>
      <c r="R95" s="2" t="str">
        <f t="shared" si="2"/>
        <v>diff</v>
      </c>
      <c r="S95" s="2">
        <f t="shared" si="3"/>
        <v>215</v>
      </c>
    </row>
    <row r="96" spans="3:19" ht="13.5">
      <c r="C96" s="9"/>
      <c r="D96" s="9"/>
      <c r="E96" s="58"/>
      <c r="F96" s="10"/>
      <c r="G96" s="58"/>
      <c r="H96" s="58"/>
      <c r="I96" s="58"/>
      <c r="J96" s="58"/>
      <c r="K96" s="58"/>
      <c r="M96" s="10">
        <v>0</v>
      </c>
      <c r="N96" s="10">
        <f t="shared" si="0"/>
        <v>0</v>
      </c>
      <c r="O96" s="10"/>
      <c r="P96" s="10"/>
      <c r="Q96" s="10">
        <f t="shared" si="1"/>
        <v>0</v>
      </c>
      <c r="R96" s="2" t="str">
        <f t="shared" si="2"/>
        <v>ok</v>
      </c>
      <c r="S96" s="2">
        <f t="shared" si="3"/>
      </c>
    </row>
    <row r="97" spans="3:19" ht="14.25" thickBot="1">
      <c r="C97" s="8" t="s">
        <v>186</v>
      </c>
      <c r="D97" s="8"/>
      <c r="E97" s="87">
        <f>SUM(E94:E95)</f>
        <v>-1294</v>
      </c>
      <c r="F97" s="14"/>
      <c r="G97" s="87">
        <f>SUM(G94:G95)</f>
        <v>-1892</v>
      </c>
      <c r="H97" s="86"/>
      <c r="I97" s="87">
        <f>SUM(I94:I95)</f>
        <v>-3223</v>
      </c>
      <c r="J97" s="86"/>
      <c r="K97" s="87">
        <f>SUM(K94:K95)</f>
        <v>-4149</v>
      </c>
      <c r="M97" s="32">
        <f>SUM(M94:M96)</f>
        <v>-2257</v>
      </c>
      <c r="N97" s="32">
        <f t="shared" si="0"/>
        <v>-1294</v>
      </c>
      <c r="O97" s="32"/>
      <c r="P97" s="32"/>
      <c r="Q97" s="32">
        <f t="shared" si="1"/>
        <v>-3551</v>
      </c>
      <c r="R97" s="2" t="str">
        <f t="shared" si="2"/>
        <v>diff</v>
      </c>
      <c r="S97" s="2">
        <f t="shared" si="3"/>
        <v>328</v>
      </c>
    </row>
    <row r="98" spans="3:17" ht="14.25" thickTop="1">
      <c r="C98" s="9"/>
      <c r="D98" s="9"/>
      <c r="E98" s="58"/>
      <c r="F98" s="10"/>
      <c r="G98" s="58"/>
      <c r="H98" s="10"/>
      <c r="I98" s="58"/>
      <c r="J98" s="10"/>
      <c r="K98" s="58"/>
      <c r="N98" s="10"/>
      <c r="Q98" s="10"/>
    </row>
    <row r="99" spans="1:9" ht="15" customHeight="1">
      <c r="A99" s="7"/>
      <c r="B99" s="7"/>
      <c r="C99" s="7"/>
      <c r="D99" s="7"/>
      <c r="E99" s="62"/>
      <c r="F99" s="7"/>
      <c r="G99" s="62"/>
      <c r="H99" s="7"/>
      <c r="I99" s="62"/>
    </row>
    <row r="100" spans="1:11" s="9" customFormat="1" ht="12.75">
      <c r="A100" s="8" t="s">
        <v>49</v>
      </c>
      <c r="B100" s="8" t="s">
        <v>50</v>
      </c>
      <c r="E100" s="68"/>
      <c r="G100" s="68"/>
      <c r="I100" s="68"/>
      <c r="K100" s="68"/>
    </row>
    <row r="101" spans="1:11" s="9" customFormat="1" ht="12.75">
      <c r="A101" s="8"/>
      <c r="B101" s="8"/>
      <c r="C101" s="7"/>
      <c r="E101" s="68"/>
      <c r="G101" s="68"/>
      <c r="I101" s="68"/>
      <c r="K101" s="68"/>
    </row>
    <row r="102" spans="1:11" s="9" customFormat="1" ht="33.75" customHeight="1">
      <c r="A102" s="8"/>
      <c r="B102" s="183" t="s">
        <v>225</v>
      </c>
      <c r="C102" s="180"/>
      <c r="D102" s="180"/>
      <c r="E102" s="180"/>
      <c r="F102" s="180"/>
      <c r="G102" s="180"/>
      <c r="H102" s="180"/>
      <c r="I102" s="180"/>
      <c r="J102" s="180"/>
      <c r="K102" s="180"/>
    </row>
    <row r="103" spans="1:11" s="9" customFormat="1" ht="12.75">
      <c r="A103" s="8"/>
      <c r="B103" s="8"/>
      <c r="C103" s="7"/>
      <c r="E103" s="68"/>
      <c r="G103" s="68"/>
      <c r="I103" s="68"/>
      <c r="K103" s="68"/>
    </row>
    <row r="104" spans="1:11" s="9" customFormat="1" ht="12.75">
      <c r="A104" s="8" t="s">
        <v>51</v>
      </c>
      <c r="B104" s="8" t="s">
        <v>52</v>
      </c>
      <c r="E104" s="68"/>
      <c r="G104" s="68"/>
      <c r="I104" s="68"/>
      <c r="K104" s="68"/>
    </row>
    <row r="105" spans="1:11" s="9" customFormat="1" ht="12.75">
      <c r="A105" s="8"/>
      <c r="B105" s="8"/>
      <c r="C105" s="7"/>
      <c r="E105" s="68"/>
      <c r="G105" s="68"/>
      <c r="I105" s="68"/>
      <c r="K105" s="68"/>
    </row>
    <row r="106" spans="1:11" s="9" customFormat="1" ht="50.25" customHeight="1">
      <c r="A106" s="8"/>
      <c r="B106" s="183" t="s">
        <v>215</v>
      </c>
      <c r="C106" s="180"/>
      <c r="D106" s="180"/>
      <c r="E106" s="180"/>
      <c r="F106" s="180"/>
      <c r="G106" s="180"/>
      <c r="H106" s="180"/>
      <c r="I106" s="180"/>
      <c r="J106" s="180"/>
      <c r="K106" s="180"/>
    </row>
    <row r="107" spans="1:11" s="9" customFormat="1" ht="12.75">
      <c r="A107" s="8"/>
      <c r="B107" s="8"/>
      <c r="C107" s="7"/>
      <c r="E107" s="68"/>
      <c r="G107" s="68"/>
      <c r="I107" s="68"/>
      <c r="K107" s="68"/>
    </row>
    <row r="108" spans="1:11" s="9" customFormat="1" ht="13.5" customHeight="1">
      <c r="A108" s="8" t="s">
        <v>53</v>
      </c>
      <c r="B108" s="184" t="s">
        <v>54</v>
      </c>
      <c r="C108" s="180"/>
      <c r="D108" s="180"/>
      <c r="E108" s="180"/>
      <c r="F108" s="180"/>
      <c r="G108" s="180"/>
      <c r="H108" s="180"/>
      <c r="I108" s="180"/>
      <c r="J108" s="180"/>
      <c r="K108" s="180"/>
    </row>
    <row r="109" spans="1:11" s="9" customFormat="1" ht="12.75">
      <c r="A109" s="8"/>
      <c r="B109" s="8"/>
      <c r="C109" s="7"/>
      <c r="E109" s="68"/>
      <c r="G109" s="68"/>
      <c r="I109" s="68"/>
      <c r="K109" s="68"/>
    </row>
    <row r="110" spans="1:11" s="9" customFormat="1" ht="33.75" customHeight="1">
      <c r="A110" s="8"/>
      <c r="B110" s="183" t="s">
        <v>216</v>
      </c>
      <c r="C110" s="180"/>
      <c r="D110" s="180"/>
      <c r="E110" s="180"/>
      <c r="F110" s="180"/>
      <c r="G110" s="180"/>
      <c r="H110" s="180"/>
      <c r="I110" s="180"/>
      <c r="J110" s="180"/>
      <c r="K110" s="180"/>
    </row>
    <row r="111" spans="1:11" s="9" customFormat="1" ht="12.75">
      <c r="A111" s="8"/>
      <c r="B111" s="8"/>
      <c r="C111" s="7"/>
      <c r="E111" s="68"/>
      <c r="G111" s="68"/>
      <c r="I111" s="68"/>
      <c r="K111" s="68"/>
    </row>
    <row r="112" spans="1:11" s="9" customFormat="1" ht="12.75">
      <c r="A112" s="8" t="s">
        <v>55</v>
      </c>
      <c r="B112" s="187" t="s">
        <v>56</v>
      </c>
      <c r="C112" s="188"/>
      <c r="E112" s="68"/>
      <c r="G112" s="68"/>
      <c r="I112" s="68"/>
      <c r="K112" s="68"/>
    </row>
    <row r="113" spans="1:11" s="9" customFormat="1" ht="12.75">
      <c r="A113" s="8"/>
      <c r="B113" s="8"/>
      <c r="C113" s="7"/>
      <c r="E113" s="68"/>
      <c r="G113" s="68"/>
      <c r="I113" s="68"/>
      <c r="K113" s="68"/>
    </row>
    <row r="114" spans="1:11" s="9" customFormat="1" ht="34.5" customHeight="1">
      <c r="A114" s="8"/>
      <c r="B114" s="183" t="s">
        <v>240</v>
      </c>
      <c r="C114" s="180"/>
      <c r="D114" s="180"/>
      <c r="E114" s="180"/>
      <c r="F114" s="180"/>
      <c r="G114" s="180"/>
      <c r="H114" s="180"/>
      <c r="I114" s="180"/>
      <c r="J114" s="180"/>
      <c r="K114" s="180"/>
    </row>
    <row r="115" spans="1:11" s="9" customFormat="1" ht="12.75">
      <c r="A115" s="8"/>
      <c r="B115" s="8"/>
      <c r="C115" s="7"/>
      <c r="E115" s="68"/>
      <c r="G115" s="68"/>
      <c r="I115" s="68"/>
      <c r="K115" s="68"/>
    </row>
    <row r="116" spans="1:11" s="9" customFormat="1" ht="60" customHeight="1">
      <c r="A116" s="8"/>
      <c r="B116" s="23" t="s">
        <v>189</v>
      </c>
      <c r="C116" s="176" t="s">
        <v>217</v>
      </c>
      <c r="D116" s="176"/>
      <c r="E116" s="176"/>
      <c r="F116" s="176"/>
      <c r="G116" s="176"/>
      <c r="H116" s="176"/>
      <c r="I116" s="176"/>
      <c r="J116" s="176"/>
      <c r="K116" s="176"/>
    </row>
    <row r="117" spans="1:11" s="9" customFormat="1" ht="36" customHeight="1">
      <c r="A117" s="8"/>
      <c r="B117" s="23" t="s">
        <v>0</v>
      </c>
      <c r="C117" s="176" t="s">
        <v>1</v>
      </c>
      <c r="D117" s="176"/>
      <c r="E117" s="176"/>
      <c r="F117" s="176"/>
      <c r="G117" s="176"/>
      <c r="H117" s="176"/>
      <c r="I117" s="176"/>
      <c r="J117" s="176"/>
      <c r="K117" s="176"/>
    </row>
    <row r="118" spans="1:11" s="9" customFormat="1" ht="36" customHeight="1">
      <c r="A118" s="8"/>
      <c r="B118" s="23" t="s">
        <v>2</v>
      </c>
      <c r="C118" s="176" t="s">
        <v>3</v>
      </c>
      <c r="D118" s="176"/>
      <c r="E118" s="176"/>
      <c r="F118" s="176"/>
      <c r="G118" s="176"/>
      <c r="H118" s="176"/>
      <c r="I118" s="176"/>
      <c r="J118" s="176"/>
      <c r="K118" s="176"/>
    </row>
    <row r="119" spans="1:11" s="9" customFormat="1" ht="36.75" customHeight="1">
      <c r="A119" s="8"/>
      <c r="B119" s="23" t="s">
        <v>4</v>
      </c>
      <c r="C119" s="176" t="s">
        <v>8</v>
      </c>
      <c r="D119" s="176"/>
      <c r="E119" s="176"/>
      <c r="F119" s="176"/>
      <c r="G119" s="176"/>
      <c r="H119" s="176"/>
      <c r="I119" s="176"/>
      <c r="J119" s="176"/>
      <c r="K119" s="176"/>
    </row>
    <row r="120" spans="1:11" s="9" customFormat="1" ht="36" customHeight="1">
      <c r="A120" s="8"/>
      <c r="B120" s="23" t="s">
        <v>5</v>
      </c>
      <c r="C120" s="176" t="s">
        <v>7</v>
      </c>
      <c r="D120" s="176"/>
      <c r="E120" s="176"/>
      <c r="F120" s="176"/>
      <c r="G120" s="176"/>
      <c r="H120" s="176"/>
      <c r="I120" s="176"/>
      <c r="J120" s="176"/>
      <c r="K120" s="176"/>
    </row>
    <row r="121" spans="1:11" s="9" customFormat="1" ht="36" customHeight="1">
      <c r="A121" s="8"/>
      <c r="B121" s="23" t="s">
        <v>6</v>
      </c>
      <c r="C121" s="176" t="s">
        <v>218</v>
      </c>
      <c r="D121" s="176"/>
      <c r="E121" s="176"/>
      <c r="F121" s="176"/>
      <c r="G121" s="176"/>
      <c r="H121" s="176"/>
      <c r="I121" s="176"/>
      <c r="J121" s="176"/>
      <c r="K121" s="176"/>
    </row>
    <row r="124" spans="1:11" s="9" customFormat="1" ht="12.75">
      <c r="A124" s="22" t="str">
        <f>A1</f>
        <v>ASTRAL SUPREME BERHAD</v>
      </c>
      <c r="B124" s="22"/>
      <c r="C124" s="7"/>
      <c r="E124" s="58"/>
      <c r="F124" s="10"/>
      <c r="G124" s="58"/>
      <c r="H124" s="10"/>
      <c r="I124" s="58"/>
      <c r="K124" s="58"/>
    </row>
    <row r="125" spans="1:11" s="9" customFormat="1" ht="12.75">
      <c r="A125" s="22" t="str">
        <f>A2</f>
        <v>UNAUDITED QUARTERLY REPORT ON THE CONSOLIDATED RESULTS</v>
      </c>
      <c r="B125" s="22"/>
      <c r="C125" s="46"/>
      <c r="E125" s="68"/>
      <c r="G125" s="68"/>
      <c r="H125" s="10"/>
      <c r="I125" s="58"/>
      <c r="J125" s="10"/>
      <c r="K125" s="58"/>
    </row>
    <row r="126" spans="1:11" s="9" customFormat="1" ht="12.75">
      <c r="A126" s="22" t="str">
        <f>A3</f>
        <v>FOR THE FINANCIAL QUARTER ENDED 30 JUNE 2009</v>
      </c>
      <c r="B126" s="22"/>
      <c r="C126" s="7"/>
      <c r="E126" s="68"/>
      <c r="G126" s="68"/>
      <c r="H126" s="10"/>
      <c r="I126" s="58"/>
      <c r="J126" s="10"/>
      <c r="K126" s="58"/>
    </row>
    <row r="127" spans="1:11" s="9" customFormat="1" ht="12.75">
      <c r="A127" s="22"/>
      <c r="B127" s="22"/>
      <c r="C127" s="7"/>
      <c r="E127" s="68"/>
      <c r="G127" s="68"/>
      <c r="H127" s="10"/>
      <c r="I127" s="58"/>
      <c r="J127" s="10"/>
      <c r="K127" s="58"/>
    </row>
    <row r="128" spans="1:11" s="9" customFormat="1" ht="12.75">
      <c r="A128" s="22"/>
      <c r="B128" s="22"/>
      <c r="C128" s="7"/>
      <c r="E128" s="68"/>
      <c r="G128" s="68"/>
      <c r="H128" s="10"/>
      <c r="I128" s="58"/>
      <c r="J128" s="10"/>
      <c r="K128" s="58"/>
    </row>
    <row r="129" spans="1:11" s="9" customFormat="1" ht="13.5">
      <c r="A129" s="178" t="s">
        <v>156</v>
      </c>
      <c r="B129" s="178"/>
      <c r="C129" s="179"/>
      <c r="D129" s="180"/>
      <c r="E129" s="180"/>
      <c r="F129" s="180"/>
      <c r="G129" s="180"/>
      <c r="H129" s="180"/>
      <c r="I129" s="180"/>
      <c r="J129" s="180"/>
      <c r="K129" s="180"/>
    </row>
    <row r="130" spans="1:11" s="9" customFormat="1" ht="12.75">
      <c r="A130" s="22" t="s">
        <v>155</v>
      </c>
      <c r="B130" s="22"/>
      <c r="C130" s="46"/>
      <c r="E130" s="68"/>
      <c r="G130" s="68"/>
      <c r="H130" s="10"/>
      <c r="I130" s="58"/>
      <c r="J130" s="10"/>
      <c r="K130" s="58"/>
    </row>
    <row r="131" spans="1:11" s="9" customFormat="1" ht="12.75">
      <c r="A131" s="22"/>
      <c r="B131" s="22"/>
      <c r="C131" s="46"/>
      <c r="E131" s="68"/>
      <c r="G131" s="68"/>
      <c r="H131" s="10"/>
      <c r="I131" s="58"/>
      <c r="J131" s="10"/>
      <c r="K131" s="58"/>
    </row>
    <row r="132" spans="1:11" s="9" customFormat="1" ht="12.75">
      <c r="A132" s="50" t="s">
        <v>151</v>
      </c>
      <c r="B132" s="8" t="s">
        <v>66</v>
      </c>
      <c r="E132" s="68"/>
      <c r="G132" s="68"/>
      <c r="I132" s="68"/>
      <c r="K132" s="68"/>
    </row>
    <row r="133" spans="1:11" s="9" customFormat="1" ht="12.75">
      <c r="A133" s="22"/>
      <c r="B133" s="22"/>
      <c r="C133" s="7"/>
      <c r="E133" s="68"/>
      <c r="G133" s="68"/>
      <c r="I133" s="68"/>
      <c r="K133" s="68"/>
    </row>
    <row r="134" spans="1:11" s="68" customFormat="1" ht="66" customHeight="1">
      <c r="A134" s="98"/>
      <c r="B134" s="176" t="s">
        <v>242</v>
      </c>
      <c r="C134" s="177"/>
      <c r="D134" s="177"/>
      <c r="E134" s="177"/>
      <c r="F134" s="177"/>
      <c r="G134" s="177"/>
      <c r="H134" s="177"/>
      <c r="I134" s="177"/>
      <c r="J134" s="177"/>
      <c r="K134" s="177"/>
    </row>
    <row r="135" spans="1:11" s="68" customFormat="1" ht="32.25" customHeight="1">
      <c r="A135" s="98"/>
      <c r="B135" s="176" t="s">
        <v>241</v>
      </c>
      <c r="C135" s="177"/>
      <c r="D135" s="177"/>
      <c r="E135" s="177"/>
      <c r="F135" s="177"/>
      <c r="G135" s="177"/>
      <c r="H135" s="177"/>
      <c r="I135" s="177"/>
      <c r="J135" s="177"/>
      <c r="K135" s="177"/>
    </row>
    <row r="136" spans="1:11" s="9" customFormat="1" ht="13.5">
      <c r="A136" s="22"/>
      <c r="B136" s="98"/>
      <c r="C136" s="57"/>
      <c r="D136" s="97"/>
      <c r="E136" s="97"/>
      <c r="F136" s="97"/>
      <c r="G136" s="97"/>
      <c r="H136" s="97"/>
      <c r="I136" s="97"/>
      <c r="J136" s="97"/>
      <c r="K136" s="97"/>
    </row>
    <row r="137" spans="1:11" s="9" customFormat="1" ht="29.25" customHeight="1">
      <c r="A137" s="22" t="s">
        <v>154</v>
      </c>
      <c r="B137" s="189" t="s">
        <v>67</v>
      </c>
      <c r="C137" s="177"/>
      <c r="D137" s="177"/>
      <c r="E137" s="177"/>
      <c r="F137" s="177"/>
      <c r="G137" s="177"/>
      <c r="H137" s="177"/>
      <c r="I137" s="177"/>
      <c r="J137" s="177"/>
      <c r="K137" s="177"/>
    </row>
    <row r="138" spans="1:11" s="9" customFormat="1" ht="12.75">
      <c r="A138" s="22"/>
      <c r="B138" s="98"/>
      <c r="C138" s="57"/>
      <c r="D138" s="68"/>
      <c r="E138" s="68"/>
      <c r="F138" s="68"/>
      <c r="G138" s="68"/>
      <c r="H138" s="68"/>
      <c r="I138" s="68"/>
      <c r="J138" s="68"/>
      <c r="K138" s="68"/>
    </row>
    <row r="139" spans="1:11" s="68" customFormat="1" ht="48" customHeight="1">
      <c r="A139" s="98"/>
      <c r="B139" s="190" t="s">
        <v>243</v>
      </c>
      <c r="C139" s="177"/>
      <c r="D139" s="177"/>
      <c r="E139" s="177"/>
      <c r="F139" s="177"/>
      <c r="G139" s="177"/>
      <c r="H139" s="177"/>
      <c r="I139" s="177"/>
      <c r="J139" s="177"/>
      <c r="K139" s="177"/>
    </row>
    <row r="140" spans="1:11" s="68" customFormat="1" ht="41.25" customHeight="1">
      <c r="A140" s="98"/>
      <c r="B140" s="190" t="s">
        <v>244</v>
      </c>
      <c r="C140" s="177"/>
      <c r="D140" s="177"/>
      <c r="E140" s="177"/>
      <c r="F140" s="177"/>
      <c r="G140" s="177"/>
      <c r="H140" s="177"/>
      <c r="I140" s="177"/>
      <c r="J140" s="177"/>
      <c r="K140" s="177"/>
    </row>
    <row r="141" spans="1:11" s="9" customFormat="1" ht="12.75">
      <c r="A141" s="22"/>
      <c r="B141" s="98"/>
      <c r="C141" s="62"/>
      <c r="D141" s="68"/>
      <c r="E141" s="68"/>
      <c r="F141" s="68"/>
      <c r="G141" s="68"/>
      <c r="H141" s="68"/>
      <c r="I141" s="68"/>
      <c r="J141" s="68"/>
      <c r="K141" s="68"/>
    </row>
    <row r="142" spans="1:11" s="9" customFormat="1" ht="13.5">
      <c r="A142" s="22" t="s">
        <v>31</v>
      </c>
      <c r="B142" s="184" t="s">
        <v>68</v>
      </c>
      <c r="C142" s="179"/>
      <c r="E142" s="68"/>
      <c r="G142" s="68"/>
      <c r="I142" s="68"/>
      <c r="K142" s="68"/>
    </row>
    <row r="143" spans="1:11" s="9" customFormat="1" ht="12.75">
      <c r="A143" s="22"/>
      <c r="B143" s="22"/>
      <c r="C143" s="7"/>
      <c r="E143" s="68"/>
      <c r="G143" s="68"/>
      <c r="I143" s="68"/>
      <c r="K143" s="68"/>
    </row>
    <row r="144" spans="1:11" s="9" customFormat="1" ht="37.5" customHeight="1">
      <c r="A144" s="22"/>
      <c r="B144" s="183" t="s">
        <v>214</v>
      </c>
      <c r="C144" s="180"/>
      <c r="D144" s="180"/>
      <c r="E144" s="180"/>
      <c r="F144" s="180"/>
      <c r="G144" s="180"/>
      <c r="H144" s="180"/>
      <c r="I144" s="180"/>
      <c r="J144" s="180"/>
      <c r="K144" s="180"/>
    </row>
    <row r="145" spans="1:11" s="9" customFormat="1" ht="12.75">
      <c r="A145" s="22"/>
      <c r="B145" s="22"/>
      <c r="C145" s="7"/>
      <c r="E145" s="68"/>
      <c r="G145" s="68"/>
      <c r="I145" s="68"/>
      <c r="K145" s="68"/>
    </row>
    <row r="146" spans="1:11" s="9" customFormat="1" ht="13.5">
      <c r="A146" s="22" t="s">
        <v>35</v>
      </c>
      <c r="B146" s="22" t="s">
        <v>9</v>
      </c>
      <c r="C146" s="184" t="s">
        <v>10</v>
      </c>
      <c r="D146" s="180"/>
      <c r="E146" s="180"/>
      <c r="F146" s="180"/>
      <c r="G146" s="180"/>
      <c r="H146" s="180"/>
      <c r="I146" s="180"/>
      <c r="J146" s="180"/>
      <c r="K146" s="180"/>
    </row>
    <row r="147" spans="1:11" s="9" customFormat="1" ht="12.75">
      <c r="A147" s="22"/>
      <c r="B147" s="22"/>
      <c r="C147" s="7"/>
      <c r="E147" s="68"/>
      <c r="G147" s="68"/>
      <c r="I147" s="68"/>
      <c r="K147" s="68"/>
    </row>
    <row r="148" spans="3:11" s="9" customFormat="1" ht="12.75">
      <c r="C148" s="23" t="s">
        <v>11</v>
      </c>
      <c r="E148" s="68"/>
      <c r="G148" s="68"/>
      <c r="I148" s="68"/>
      <c r="K148" s="68"/>
    </row>
    <row r="149" spans="3:11" s="9" customFormat="1" ht="12.75">
      <c r="C149" s="23"/>
      <c r="E149" s="68"/>
      <c r="G149" s="68"/>
      <c r="I149" s="68"/>
      <c r="K149" s="68"/>
    </row>
    <row r="150" spans="2:11" s="9" customFormat="1" ht="13.5">
      <c r="B150" s="8" t="s">
        <v>12</v>
      </c>
      <c r="C150" s="184" t="s">
        <v>13</v>
      </c>
      <c r="D150" s="180"/>
      <c r="E150" s="180"/>
      <c r="F150" s="180"/>
      <c r="G150" s="180"/>
      <c r="H150" s="180"/>
      <c r="I150" s="180"/>
      <c r="J150" s="180"/>
      <c r="K150" s="180"/>
    </row>
    <row r="151" spans="3:11" s="9" customFormat="1" ht="12.75">
      <c r="C151" s="7"/>
      <c r="E151" s="68"/>
      <c r="G151" s="68"/>
      <c r="I151" s="68"/>
      <c r="K151" s="68"/>
    </row>
    <row r="152" spans="3:11" s="9" customFormat="1" ht="12.75">
      <c r="C152" s="23" t="s">
        <v>11</v>
      </c>
      <c r="E152" s="68"/>
      <c r="G152" s="68"/>
      <c r="I152" s="68"/>
      <c r="K152" s="68"/>
    </row>
    <row r="153" spans="3:11" s="9" customFormat="1" ht="12.75">
      <c r="C153" s="23"/>
      <c r="E153" s="68"/>
      <c r="G153" s="68"/>
      <c r="I153" s="68"/>
      <c r="K153" s="68"/>
    </row>
    <row r="154" spans="1:11" s="9" customFormat="1" ht="12.75">
      <c r="A154" s="22"/>
      <c r="B154" s="22"/>
      <c r="C154" s="7"/>
      <c r="E154" s="68"/>
      <c r="G154" s="68"/>
      <c r="I154" s="68"/>
      <c r="K154" s="68"/>
    </row>
    <row r="155" spans="1:9" ht="13.5">
      <c r="A155" s="8" t="s">
        <v>37</v>
      </c>
      <c r="B155" s="8" t="s">
        <v>79</v>
      </c>
      <c r="D155" s="10"/>
      <c r="E155" s="58"/>
      <c r="F155" s="10"/>
      <c r="G155" s="58"/>
      <c r="H155" s="10"/>
      <c r="I155" s="73"/>
    </row>
    <row r="156" spans="1:11" ht="13.5" customHeight="1">
      <c r="A156" s="9"/>
      <c r="B156" s="9"/>
      <c r="C156" s="9"/>
      <c r="D156" s="9"/>
      <c r="E156" s="182" t="str">
        <f>E56</f>
        <v>3 months ended</v>
      </c>
      <c r="F156" s="186"/>
      <c r="G156" s="186"/>
      <c r="H156" s="51"/>
      <c r="I156" s="182" t="str">
        <f>I56</f>
        <v>6 months ended</v>
      </c>
      <c r="J156" s="186"/>
      <c r="K156" s="186"/>
    </row>
    <row r="157" spans="1:11" s="30" customFormat="1" ht="13.5">
      <c r="A157" s="52"/>
      <c r="B157" s="52"/>
      <c r="C157" s="28"/>
      <c r="D157" s="28"/>
      <c r="E157" s="84">
        <f>E57</f>
        <v>39994</v>
      </c>
      <c r="F157" s="29"/>
      <c r="G157" s="84">
        <f aca="true" t="shared" si="4" ref="G157:K158">G57</f>
        <v>39629</v>
      </c>
      <c r="H157" s="84"/>
      <c r="I157" s="84">
        <f t="shared" si="4"/>
        <v>39994</v>
      </c>
      <c r="J157" s="84"/>
      <c r="K157" s="84">
        <f t="shared" si="4"/>
        <v>39629</v>
      </c>
    </row>
    <row r="158" spans="1:11" ht="13.5">
      <c r="A158" s="8"/>
      <c r="B158" s="8"/>
      <c r="C158" s="39"/>
      <c r="D158" s="39"/>
      <c r="E158" s="94" t="str">
        <f>E58</f>
        <v>RM'000</v>
      </c>
      <c r="F158" s="79"/>
      <c r="G158" s="94" t="str">
        <f t="shared" si="4"/>
        <v>RM'000</v>
      </c>
      <c r="H158" s="94"/>
      <c r="I158" s="94" t="str">
        <f t="shared" si="4"/>
        <v>RM'000</v>
      </c>
      <c r="J158" s="94"/>
      <c r="K158" s="94" t="str">
        <f t="shared" si="4"/>
        <v>RM'000</v>
      </c>
    </row>
    <row r="159" spans="1:11" ht="13.5">
      <c r="A159" s="8"/>
      <c r="B159" s="9" t="s">
        <v>157</v>
      </c>
      <c r="D159" s="9"/>
      <c r="E159" s="58"/>
      <c r="F159" s="10"/>
      <c r="G159" s="58"/>
      <c r="H159" s="58"/>
      <c r="I159" s="58"/>
      <c r="J159" s="58"/>
      <c r="K159" s="58"/>
    </row>
    <row r="160" spans="1:11" ht="13.5">
      <c r="A160" s="8"/>
      <c r="B160" s="31" t="s">
        <v>158</v>
      </c>
      <c r="D160" s="31"/>
      <c r="E160" s="115">
        <v>0</v>
      </c>
      <c r="F160" s="116"/>
      <c r="G160" s="115">
        <v>0</v>
      </c>
      <c r="H160" s="115"/>
      <c r="I160" s="115">
        <v>0</v>
      </c>
      <c r="J160" s="115"/>
      <c r="K160" s="115">
        <v>-8</v>
      </c>
    </row>
    <row r="161" spans="1:11" ht="13.5">
      <c r="A161" s="8"/>
      <c r="B161" s="31" t="s">
        <v>159</v>
      </c>
      <c r="D161" s="31"/>
      <c r="E161" s="115">
        <v>0</v>
      </c>
      <c r="F161" s="116"/>
      <c r="G161" s="115">
        <v>0</v>
      </c>
      <c r="H161" s="115"/>
      <c r="I161" s="115">
        <v>0</v>
      </c>
      <c r="J161" s="115"/>
      <c r="K161" s="115">
        <v>0</v>
      </c>
    </row>
    <row r="162" spans="1:11" ht="13.5">
      <c r="A162" s="8"/>
      <c r="B162" s="31" t="s">
        <v>195</v>
      </c>
      <c r="D162" s="31"/>
      <c r="E162" s="115">
        <v>3</v>
      </c>
      <c r="F162" s="116"/>
      <c r="G162" s="115">
        <v>1</v>
      </c>
      <c r="H162" s="115"/>
      <c r="I162" s="115">
        <v>3</v>
      </c>
      <c r="J162" s="115"/>
      <c r="K162" s="115">
        <v>1</v>
      </c>
    </row>
    <row r="163" spans="1:11" ht="13.5">
      <c r="A163" s="8"/>
      <c r="B163" s="8"/>
      <c r="C163" s="9"/>
      <c r="D163" s="9"/>
      <c r="E163" s="117">
        <f>SUM(E160:E162)</f>
        <v>3</v>
      </c>
      <c r="F163" s="118"/>
      <c r="G163" s="117">
        <f>SUM(G160:G162)</f>
        <v>1</v>
      </c>
      <c r="H163" s="119"/>
      <c r="I163" s="117">
        <f>SUM(I160:I162)</f>
        <v>3</v>
      </c>
      <c r="J163" s="117"/>
      <c r="K163" s="154">
        <f>SUM(K160:K162)</f>
        <v>-7</v>
      </c>
    </row>
    <row r="164" spans="1:9" ht="13.5">
      <c r="A164" s="8"/>
      <c r="B164" s="8"/>
      <c r="C164" s="8"/>
      <c r="D164" s="10"/>
      <c r="E164" s="58"/>
      <c r="F164" s="10"/>
      <c r="G164" s="58"/>
      <c r="H164" s="10"/>
      <c r="I164" s="58"/>
    </row>
    <row r="165" spans="1:11" s="38" customFormat="1" ht="13.5">
      <c r="A165" s="8"/>
      <c r="B165" s="9" t="s">
        <v>161</v>
      </c>
      <c r="D165" s="10"/>
      <c r="E165" s="58"/>
      <c r="F165" s="10"/>
      <c r="G165" s="58"/>
      <c r="H165" s="10"/>
      <c r="I165" s="71"/>
      <c r="K165" s="71"/>
    </row>
    <row r="166" spans="1:11" s="38" customFormat="1" ht="13.5">
      <c r="A166" s="8"/>
      <c r="B166" s="8"/>
      <c r="C166" s="9"/>
      <c r="D166" s="10"/>
      <c r="E166" s="58"/>
      <c r="F166" s="10"/>
      <c r="G166" s="58"/>
      <c r="H166" s="10"/>
      <c r="I166" s="71"/>
      <c r="K166" s="71"/>
    </row>
    <row r="167" spans="1:9" ht="13.5">
      <c r="A167" s="8" t="s">
        <v>40</v>
      </c>
      <c r="B167" s="8" t="s">
        <v>182</v>
      </c>
      <c r="C167" s="2"/>
      <c r="D167" s="10"/>
      <c r="E167" s="10"/>
      <c r="F167" s="10"/>
      <c r="G167" s="58"/>
      <c r="H167" s="10"/>
      <c r="I167" s="2"/>
    </row>
    <row r="168" spans="1:9" ht="13.5">
      <c r="A168" s="8"/>
      <c r="B168" s="8"/>
      <c r="C168" s="9"/>
      <c r="D168" s="10"/>
      <c r="E168" s="10"/>
      <c r="F168" s="10"/>
      <c r="G168" s="58"/>
      <c r="H168" s="10"/>
      <c r="I168" s="2"/>
    </row>
    <row r="169" spans="1:11" ht="26.25" customHeight="1">
      <c r="A169" s="8"/>
      <c r="B169" s="165" t="s">
        <v>226</v>
      </c>
      <c r="C169" s="175"/>
      <c r="D169" s="175"/>
      <c r="E169" s="175"/>
      <c r="F169" s="175"/>
      <c r="G169" s="175"/>
      <c r="H169" s="175"/>
      <c r="I169" s="175"/>
      <c r="J169" s="175"/>
      <c r="K169" s="175"/>
    </row>
    <row r="170" spans="1:9" ht="13.5">
      <c r="A170" s="8"/>
      <c r="B170" s="8"/>
      <c r="C170" s="9"/>
      <c r="D170" s="10"/>
      <c r="E170" s="10"/>
      <c r="F170" s="10"/>
      <c r="G170" s="58"/>
      <c r="H170" s="10"/>
      <c r="I170" s="2"/>
    </row>
    <row r="171" spans="1:11" s="38" customFormat="1" ht="13.5">
      <c r="A171" s="8" t="s">
        <v>43</v>
      </c>
      <c r="B171" s="8" t="s">
        <v>160</v>
      </c>
      <c r="D171" s="10"/>
      <c r="E171" s="58"/>
      <c r="F171" s="10"/>
      <c r="G171" s="58"/>
      <c r="H171" s="10"/>
      <c r="I171" s="71"/>
      <c r="K171" s="71"/>
    </row>
    <row r="172" spans="1:11" s="38" customFormat="1" ht="13.5">
      <c r="A172" s="8"/>
      <c r="B172" s="8"/>
      <c r="C172" s="9"/>
      <c r="D172" s="10"/>
      <c r="E172" s="58"/>
      <c r="F172" s="10"/>
      <c r="G172" s="58"/>
      <c r="H172" s="10"/>
      <c r="I172" s="71"/>
      <c r="K172" s="71"/>
    </row>
    <row r="173" spans="1:11" ht="13.5">
      <c r="A173" s="8"/>
      <c r="B173" s="188" t="s">
        <v>174</v>
      </c>
      <c r="C173" s="180"/>
      <c r="D173" s="180"/>
      <c r="E173" s="180"/>
      <c r="F173" s="180"/>
      <c r="G173" s="180"/>
      <c r="H173" s="180"/>
      <c r="I173" s="180"/>
      <c r="J173" s="180"/>
      <c r="K173" s="180"/>
    </row>
    <row r="174" spans="1:9" ht="13.5">
      <c r="A174" s="8"/>
      <c r="B174" s="8"/>
      <c r="C174" s="39"/>
      <c r="D174" s="10"/>
      <c r="E174" s="58"/>
      <c r="F174" s="10"/>
      <c r="G174" s="58"/>
      <c r="H174" s="10"/>
      <c r="I174" s="73"/>
    </row>
    <row r="175" spans="1:9" ht="13.5">
      <c r="A175" s="8" t="s">
        <v>47</v>
      </c>
      <c r="B175" s="8" t="s">
        <v>162</v>
      </c>
      <c r="D175" s="10"/>
      <c r="E175" s="58"/>
      <c r="F175" s="10"/>
      <c r="G175" s="58"/>
      <c r="H175" s="10"/>
      <c r="I175" s="73"/>
    </row>
    <row r="176" spans="1:12" ht="13.5">
      <c r="A176" s="8"/>
      <c r="B176" s="8"/>
      <c r="C176" s="8"/>
      <c r="D176" s="10"/>
      <c r="E176" s="58"/>
      <c r="F176" s="10"/>
      <c r="G176" s="58"/>
      <c r="H176" s="10"/>
      <c r="I176" s="73"/>
      <c r="L176" s="4"/>
    </row>
    <row r="177" spans="1:12" ht="13.5">
      <c r="A177" s="8"/>
      <c r="B177" s="9" t="s">
        <v>9</v>
      </c>
      <c r="C177" s="9" t="s">
        <v>14</v>
      </c>
      <c r="D177" s="14"/>
      <c r="E177" s="86"/>
      <c r="F177" s="14"/>
      <c r="G177" s="86"/>
      <c r="H177" s="14"/>
      <c r="I177" s="73"/>
      <c r="K177" s="96"/>
      <c r="L177" s="4"/>
    </row>
    <row r="178" spans="1:12" ht="13.5">
      <c r="A178" s="8"/>
      <c r="B178" s="8"/>
      <c r="C178" s="9"/>
      <c r="D178" s="14"/>
      <c r="E178" s="86"/>
      <c r="F178" s="14"/>
      <c r="G178" s="86"/>
      <c r="H178" s="14"/>
      <c r="I178" s="73"/>
      <c r="K178" s="96"/>
      <c r="L178" s="4"/>
    </row>
    <row r="179" spans="1:12" ht="25.5" customHeight="1">
      <c r="A179" s="8"/>
      <c r="B179" s="8"/>
      <c r="C179" s="193" t="s">
        <v>227</v>
      </c>
      <c r="D179" s="194"/>
      <c r="E179" s="194"/>
      <c r="F179" s="194"/>
      <c r="G179" s="194"/>
      <c r="H179" s="194"/>
      <c r="I179" s="194"/>
      <c r="J179" s="194"/>
      <c r="K179" s="194"/>
      <c r="L179" s="4"/>
    </row>
    <row r="180" spans="1:12" ht="13.5">
      <c r="A180" s="8"/>
      <c r="B180" s="8"/>
      <c r="C180" s="173"/>
      <c r="D180" s="195"/>
      <c r="E180" s="195"/>
      <c r="F180" s="195"/>
      <c r="G180" s="195"/>
      <c r="H180" s="195"/>
      <c r="I180" s="195"/>
      <c r="J180" s="195"/>
      <c r="K180" s="195"/>
      <c r="L180" s="4"/>
    </row>
    <row r="181" spans="1:12" ht="13.5">
      <c r="A181" s="8"/>
      <c r="B181" s="9" t="s">
        <v>12</v>
      </c>
      <c r="C181" s="9" t="s">
        <v>15</v>
      </c>
      <c r="D181" s="14"/>
      <c r="E181" s="86"/>
      <c r="F181" s="14"/>
      <c r="G181" s="86"/>
      <c r="H181" s="14"/>
      <c r="I181" s="73"/>
      <c r="K181" s="96"/>
      <c r="L181" s="4"/>
    </row>
    <row r="182" spans="1:12" ht="13.5">
      <c r="A182" s="8"/>
      <c r="B182" s="8"/>
      <c r="C182" s="9"/>
      <c r="D182" s="14"/>
      <c r="E182" s="86"/>
      <c r="F182" s="14"/>
      <c r="G182" s="86"/>
      <c r="H182" s="14"/>
      <c r="I182" s="73"/>
      <c r="K182" s="96"/>
      <c r="L182" s="4"/>
    </row>
    <row r="183" spans="1:12" ht="13.5">
      <c r="A183" s="8"/>
      <c r="B183" s="8"/>
      <c r="C183" s="9" t="s">
        <v>16</v>
      </c>
      <c r="D183" s="14"/>
      <c r="E183" s="86"/>
      <c r="F183" s="14"/>
      <c r="G183" s="86"/>
      <c r="H183" s="14"/>
      <c r="I183" s="73"/>
      <c r="K183" s="96"/>
      <c r="L183" s="4"/>
    </row>
    <row r="184" spans="1:12" ht="13.5">
      <c r="A184" s="8"/>
      <c r="B184" s="8"/>
      <c r="C184" s="9"/>
      <c r="D184" s="14"/>
      <c r="E184" s="86"/>
      <c r="F184" s="14"/>
      <c r="G184" s="86"/>
      <c r="H184" s="14"/>
      <c r="I184" s="73"/>
      <c r="K184" s="96"/>
      <c r="L184" s="4"/>
    </row>
    <row r="185" spans="1:12" ht="13.5">
      <c r="A185" s="8" t="s">
        <v>168</v>
      </c>
      <c r="B185" s="8" t="s">
        <v>163</v>
      </c>
      <c r="C185" s="2"/>
      <c r="D185" s="14"/>
      <c r="E185" s="86"/>
      <c r="F185" s="14"/>
      <c r="G185" s="86"/>
      <c r="H185" s="14"/>
      <c r="I185" s="73"/>
      <c r="K185" s="96"/>
      <c r="L185" s="4"/>
    </row>
    <row r="186" spans="1:12" ht="13.5">
      <c r="A186" s="8"/>
      <c r="B186" s="8"/>
      <c r="C186" s="9"/>
      <c r="D186" s="14"/>
      <c r="E186" s="86"/>
      <c r="F186" s="14"/>
      <c r="G186" s="86"/>
      <c r="H186" s="14"/>
      <c r="I186" s="73"/>
      <c r="K186" s="96"/>
      <c r="L186" s="4"/>
    </row>
    <row r="187" spans="1:12" ht="13.5">
      <c r="A187" s="8"/>
      <c r="B187" s="9" t="s">
        <v>245</v>
      </c>
      <c r="C187" s="2"/>
      <c r="D187" s="14"/>
      <c r="E187" s="86"/>
      <c r="F187" s="14"/>
      <c r="G187" s="86"/>
      <c r="H187" s="14"/>
      <c r="I187" s="73"/>
      <c r="K187" s="96"/>
      <c r="L187" s="4"/>
    </row>
    <row r="188" spans="1:12" ht="15" customHeight="1">
      <c r="A188" s="8"/>
      <c r="B188" s="8"/>
      <c r="C188" s="9"/>
      <c r="D188" s="14"/>
      <c r="E188" s="86"/>
      <c r="F188" s="14"/>
      <c r="G188" s="86"/>
      <c r="H188" s="14"/>
      <c r="I188" s="73"/>
      <c r="K188" s="96"/>
      <c r="L188" s="3"/>
    </row>
    <row r="189" spans="1:12" ht="15">
      <c r="A189" s="8"/>
      <c r="B189" s="8"/>
      <c r="C189" s="7"/>
      <c r="I189" s="105" t="s">
        <v>164</v>
      </c>
      <c r="J189" s="56"/>
      <c r="K189" s="105" t="s">
        <v>165</v>
      </c>
      <c r="L189" s="63"/>
    </row>
    <row r="190" spans="1:12" ht="13.5">
      <c r="A190" s="127"/>
      <c r="B190" s="8"/>
      <c r="C190" s="39"/>
      <c r="D190" s="63"/>
      <c r="F190" s="63"/>
      <c r="H190" s="63"/>
      <c r="I190" s="69" t="str">
        <f>+K190</f>
        <v>RM'000</v>
      </c>
      <c r="J190" s="70"/>
      <c r="K190" s="69" t="str">
        <f>K158</f>
        <v>RM'000</v>
      </c>
      <c r="L190" s="63"/>
    </row>
    <row r="191" spans="1:11" s="71" customFormat="1" ht="13.5">
      <c r="A191" s="127"/>
      <c r="B191" s="8"/>
      <c r="C191" s="39"/>
      <c r="D191" s="63"/>
      <c r="E191" s="63"/>
      <c r="F191" s="63"/>
      <c r="G191" s="63"/>
      <c r="H191" s="63"/>
      <c r="I191" s="69"/>
      <c r="J191" s="70"/>
      <c r="K191" s="69"/>
    </row>
    <row r="192" spans="1:11" s="121" customFormat="1" ht="13.5">
      <c r="A192" s="68"/>
      <c r="B192" s="68"/>
      <c r="C192" s="68" t="s">
        <v>166</v>
      </c>
      <c r="D192" s="71"/>
      <c r="E192" s="71"/>
      <c r="F192" s="71"/>
      <c r="G192" s="71"/>
      <c r="H192" s="71"/>
      <c r="I192" s="129">
        <v>13357</v>
      </c>
      <c r="J192" s="129"/>
      <c r="K192" s="129">
        <v>2983</v>
      </c>
    </row>
    <row r="193" spans="1:12" s="120" customFormat="1" ht="13.5">
      <c r="A193" s="68"/>
      <c r="B193" s="68"/>
      <c r="C193" s="68" t="s">
        <v>196</v>
      </c>
      <c r="D193" s="71"/>
      <c r="E193" s="71"/>
      <c r="F193" s="71"/>
      <c r="G193" s="71"/>
      <c r="H193" s="71"/>
      <c r="I193" s="129">
        <v>562</v>
      </c>
      <c r="J193" s="129"/>
      <c r="K193" s="129">
        <v>1930</v>
      </c>
      <c r="L193" s="122"/>
    </row>
    <row r="194" spans="1:12" s="121" customFormat="1" ht="14.25" thickBot="1">
      <c r="A194" s="68"/>
      <c r="B194" s="68"/>
      <c r="C194" s="130"/>
      <c r="D194" s="130"/>
      <c r="E194" s="130"/>
      <c r="F194" s="130"/>
      <c r="G194" s="130"/>
      <c r="H194" s="130"/>
      <c r="I194" s="131">
        <f>SUM(I192:I193)</f>
        <v>13919</v>
      </c>
      <c r="J194" s="130"/>
      <c r="K194" s="131">
        <f>SUM(K192:K193)</f>
        <v>4913</v>
      </c>
      <c r="L194" s="123"/>
    </row>
    <row r="195" spans="1:12" s="121" customFormat="1" ht="14.25" thickTop="1">
      <c r="A195" s="68"/>
      <c r="B195" s="68"/>
      <c r="C195" s="68"/>
      <c r="D195" s="132"/>
      <c r="E195" s="132"/>
      <c r="F195" s="132"/>
      <c r="G195" s="132"/>
      <c r="H195" s="132"/>
      <c r="I195" s="132"/>
      <c r="J195" s="72"/>
      <c r="K195" s="132"/>
      <c r="L195" s="123"/>
    </row>
    <row r="196" spans="1:12" s="121" customFormat="1" ht="13.5">
      <c r="A196" s="68"/>
      <c r="B196" s="68"/>
      <c r="C196" s="68"/>
      <c r="D196" s="132"/>
      <c r="E196" s="132"/>
      <c r="F196" s="132"/>
      <c r="G196" s="132"/>
      <c r="H196" s="132"/>
      <c r="I196" s="132"/>
      <c r="J196" s="72"/>
      <c r="K196" s="132"/>
      <c r="L196" s="123"/>
    </row>
    <row r="197" spans="1:12" s="121" customFormat="1" ht="13.5">
      <c r="A197" s="68"/>
      <c r="B197" s="71"/>
      <c r="C197" s="68"/>
      <c r="D197" s="132"/>
      <c r="E197" s="132"/>
      <c r="F197" s="132"/>
      <c r="G197" s="132"/>
      <c r="H197" s="132"/>
      <c r="I197" s="133" t="s">
        <v>192</v>
      </c>
      <c r="J197" s="72"/>
      <c r="K197" s="133" t="s">
        <v>78</v>
      </c>
      <c r="L197" s="124"/>
    </row>
    <row r="198" spans="1:12" s="126" customFormat="1" ht="15" customHeight="1">
      <c r="A198" s="68"/>
      <c r="B198" s="134"/>
      <c r="C198" s="68" t="s">
        <v>190</v>
      </c>
      <c r="D198" s="71"/>
      <c r="E198" s="71"/>
      <c r="F198" s="71"/>
      <c r="G198" s="71"/>
      <c r="H198" s="71"/>
      <c r="I198" s="135"/>
      <c r="J198" s="136"/>
      <c r="K198" s="135" t="s">
        <v>167</v>
      </c>
      <c r="L198" s="125"/>
    </row>
    <row r="199" spans="1:12" s="121" customFormat="1" ht="13.5">
      <c r="A199" s="137"/>
      <c r="B199" s="137"/>
      <c r="C199" s="137"/>
      <c r="D199" s="134"/>
      <c r="E199" s="134"/>
      <c r="F199" s="134"/>
      <c r="G199" s="134"/>
      <c r="H199" s="134"/>
      <c r="I199" s="134"/>
      <c r="J199" s="134"/>
      <c r="K199" s="134"/>
      <c r="L199" s="124"/>
    </row>
    <row r="200" spans="1:12" s="121" customFormat="1" ht="13.5">
      <c r="A200" s="68"/>
      <c r="B200" s="68"/>
      <c r="C200" s="109" t="s">
        <v>191</v>
      </c>
      <c r="D200" s="71"/>
      <c r="E200" s="71"/>
      <c r="F200" s="71"/>
      <c r="G200" s="71"/>
      <c r="H200" s="71"/>
      <c r="I200" s="95">
        <v>3216</v>
      </c>
      <c r="J200" s="72"/>
      <c r="K200" s="72">
        <v>11326</v>
      </c>
      <c r="L200" s="124"/>
    </row>
    <row r="201" spans="1:12" ht="13.5" hidden="1">
      <c r="A201" s="68"/>
      <c r="B201" s="68"/>
      <c r="C201" s="109" t="s">
        <v>193</v>
      </c>
      <c r="D201" s="71"/>
      <c r="E201" s="71"/>
      <c r="F201" s="71"/>
      <c r="G201" s="71"/>
      <c r="H201" s="71"/>
      <c r="I201" s="95">
        <v>0</v>
      </c>
      <c r="J201" s="72"/>
      <c r="K201" s="72">
        <v>0</v>
      </c>
      <c r="L201" s="74"/>
    </row>
    <row r="202" spans="1:12" s="38" customFormat="1" ht="13.5" hidden="1">
      <c r="A202" s="127"/>
      <c r="B202" s="8"/>
      <c r="C202" s="31" t="s">
        <v>194</v>
      </c>
      <c r="D202" s="73"/>
      <c r="E202" s="73"/>
      <c r="F202" s="73"/>
      <c r="G202" s="73"/>
      <c r="H202" s="73"/>
      <c r="I202" s="95">
        <v>6</v>
      </c>
      <c r="J202" s="72"/>
      <c r="K202" s="72">
        <v>3</v>
      </c>
      <c r="L202" s="72"/>
    </row>
    <row r="203" spans="1:11" s="9" customFormat="1" ht="13.5">
      <c r="A203" s="127"/>
      <c r="B203" s="8"/>
      <c r="C203" s="2"/>
      <c r="D203" s="3"/>
      <c r="E203" s="63"/>
      <c r="F203" s="3"/>
      <c r="G203" s="63"/>
      <c r="H203" s="3"/>
      <c r="I203" s="73"/>
      <c r="J203" s="2"/>
      <c r="K203" s="73"/>
    </row>
    <row r="204" spans="1:11" s="9" customFormat="1" ht="12.75">
      <c r="A204" s="128" t="s">
        <v>49</v>
      </c>
      <c r="B204" s="8" t="s">
        <v>169</v>
      </c>
      <c r="E204" s="68"/>
      <c r="G204" s="68"/>
      <c r="I204" s="68"/>
      <c r="K204" s="68"/>
    </row>
    <row r="205" spans="1:11" s="9" customFormat="1" ht="12.75">
      <c r="A205" s="22"/>
      <c r="B205" s="22"/>
      <c r="C205" s="7"/>
      <c r="E205" s="68"/>
      <c r="G205" s="68"/>
      <c r="I205" s="68"/>
      <c r="K205" s="68"/>
    </row>
    <row r="206" spans="1:11" s="9" customFormat="1" ht="27.75" customHeight="1">
      <c r="A206" s="22"/>
      <c r="B206" s="173" t="s">
        <v>170</v>
      </c>
      <c r="C206" s="180"/>
      <c r="D206" s="180"/>
      <c r="E206" s="180"/>
      <c r="F206" s="180"/>
      <c r="G206" s="180"/>
      <c r="H206" s="180"/>
      <c r="I206" s="180"/>
      <c r="J206" s="180"/>
      <c r="K206" s="180"/>
    </row>
    <row r="207" spans="1:11" s="9" customFormat="1" ht="12.75">
      <c r="A207" s="22"/>
      <c r="B207" s="22"/>
      <c r="C207" s="6"/>
      <c r="E207" s="68"/>
      <c r="G207" s="68"/>
      <c r="I207" s="68"/>
      <c r="K207" s="68"/>
    </row>
    <row r="208" spans="1:11" s="9" customFormat="1" ht="12.75">
      <c r="A208" s="22" t="s">
        <v>51</v>
      </c>
      <c r="B208" s="8" t="s">
        <v>171</v>
      </c>
      <c r="E208" s="68"/>
      <c r="G208" s="68"/>
      <c r="I208" s="68"/>
      <c r="K208" s="68"/>
    </row>
    <row r="209" spans="1:11" s="9" customFormat="1" ht="12.75">
      <c r="A209" s="22"/>
      <c r="B209" s="22"/>
      <c r="C209" s="6"/>
      <c r="E209" s="68"/>
      <c r="G209" s="68"/>
      <c r="I209" s="68"/>
      <c r="K209" s="68"/>
    </row>
    <row r="210" spans="1:11" s="9" customFormat="1" ht="27" customHeight="1">
      <c r="A210" s="22"/>
      <c r="B210" s="191" t="s">
        <v>219</v>
      </c>
      <c r="C210" s="192"/>
      <c r="D210" s="192"/>
      <c r="E210" s="192"/>
      <c r="F210" s="192"/>
      <c r="G210" s="192"/>
      <c r="H210" s="192"/>
      <c r="I210" s="192"/>
      <c r="J210" s="192"/>
      <c r="K210" s="192"/>
    </row>
    <row r="211" spans="1:11" s="9" customFormat="1" ht="13.5">
      <c r="A211" s="22"/>
      <c r="B211" s="82"/>
      <c r="C211" s="76"/>
      <c r="D211" s="76"/>
      <c r="E211" s="76"/>
      <c r="F211" s="76"/>
      <c r="G211" s="76"/>
      <c r="H211" s="76"/>
      <c r="I211" s="76"/>
      <c r="J211" s="76"/>
      <c r="K211" s="76"/>
    </row>
    <row r="212" spans="1:11" s="9" customFormat="1" ht="8.25" customHeight="1">
      <c r="A212" s="22"/>
      <c r="B212" s="114"/>
      <c r="C212" s="173"/>
      <c r="D212" s="180"/>
      <c r="E212" s="180"/>
      <c r="F212" s="180"/>
      <c r="G212" s="180"/>
      <c r="H212" s="180"/>
      <c r="I212" s="180"/>
      <c r="J212" s="180"/>
      <c r="K212" s="180"/>
    </row>
    <row r="213" spans="1:11" s="9" customFormat="1" ht="12.75">
      <c r="A213" s="22"/>
      <c r="B213" s="22"/>
      <c r="C213" s="6"/>
      <c r="E213" s="68"/>
      <c r="G213" s="68"/>
      <c r="I213" s="68"/>
      <c r="K213" s="68"/>
    </row>
    <row r="214" spans="1:11" s="9" customFormat="1" ht="12.75">
      <c r="A214" s="22" t="s">
        <v>53</v>
      </c>
      <c r="B214" s="8" t="s">
        <v>172</v>
      </c>
      <c r="E214" s="68"/>
      <c r="G214" s="68"/>
      <c r="I214" s="68"/>
      <c r="K214" s="68"/>
    </row>
    <row r="215" spans="1:11" s="9" customFormat="1" ht="12.75">
      <c r="A215" s="22"/>
      <c r="B215" s="22"/>
      <c r="C215" s="7"/>
      <c r="E215" s="68"/>
      <c r="G215" s="68"/>
      <c r="I215" s="68"/>
      <c r="K215" s="68"/>
    </row>
    <row r="216" spans="1:11" s="9" customFormat="1" ht="13.5">
      <c r="A216" s="22"/>
      <c r="B216" s="23" t="s">
        <v>9</v>
      </c>
      <c r="C216" s="183" t="s">
        <v>17</v>
      </c>
      <c r="D216" s="180"/>
      <c r="E216" s="180"/>
      <c r="F216" s="180"/>
      <c r="G216" s="180"/>
      <c r="H216" s="180"/>
      <c r="I216" s="180"/>
      <c r="J216" s="180"/>
      <c r="K216" s="180"/>
    </row>
    <row r="217" spans="1:11" s="9" customFormat="1" ht="13.5">
      <c r="A217" s="22"/>
      <c r="B217" s="23"/>
      <c r="C217" s="183" t="s">
        <v>18</v>
      </c>
      <c r="D217" s="180"/>
      <c r="E217" s="180"/>
      <c r="F217" s="180"/>
      <c r="G217" s="180"/>
      <c r="H217" s="180"/>
      <c r="I217" s="180"/>
      <c r="J217" s="180"/>
      <c r="K217" s="180"/>
    </row>
    <row r="218" spans="1:11" s="9" customFormat="1" ht="12.75">
      <c r="A218" s="22"/>
      <c r="B218" s="23"/>
      <c r="C218" s="7"/>
      <c r="E218" s="68"/>
      <c r="G218" s="68"/>
      <c r="I218" s="68"/>
      <c r="K218" s="68"/>
    </row>
    <row r="219" spans="1:11" s="9" customFormat="1" ht="13.5">
      <c r="A219" s="22"/>
      <c r="B219" s="23" t="s">
        <v>12</v>
      </c>
      <c r="C219" s="183" t="s">
        <v>19</v>
      </c>
      <c r="D219" s="180"/>
      <c r="E219" s="180"/>
      <c r="F219" s="180"/>
      <c r="G219" s="180"/>
      <c r="H219" s="180"/>
      <c r="I219" s="180"/>
      <c r="J219" s="180"/>
      <c r="K219" s="180"/>
    </row>
    <row r="220" spans="1:11" ht="13.5">
      <c r="A220" s="22"/>
      <c r="B220" s="22"/>
      <c r="C220" s="7"/>
      <c r="D220" s="9"/>
      <c r="E220" s="68"/>
      <c r="F220" s="9"/>
      <c r="G220" s="68"/>
      <c r="H220" s="9"/>
      <c r="I220" s="68"/>
      <c r="J220" s="9"/>
      <c r="K220" s="68"/>
    </row>
    <row r="221" spans="1:9" ht="13.5">
      <c r="A221" s="8"/>
      <c r="B221" s="8"/>
      <c r="C221" s="27"/>
      <c r="D221" s="10"/>
      <c r="E221" s="58"/>
      <c r="F221" s="58"/>
      <c r="G221" s="58"/>
      <c r="H221" s="10"/>
      <c r="I221" s="58"/>
    </row>
    <row r="222" spans="1:17" ht="15">
      <c r="A222" s="8" t="s">
        <v>55</v>
      </c>
      <c r="B222" s="8" t="s">
        <v>109</v>
      </c>
      <c r="C222" s="2"/>
      <c r="D222" s="10"/>
      <c r="E222" s="58"/>
      <c r="F222" s="58"/>
      <c r="G222" s="58"/>
      <c r="H222" s="10"/>
      <c r="I222" s="58"/>
      <c r="J222" s="58"/>
      <c r="L222" s="80"/>
      <c r="M222" s="66"/>
      <c r="N222" s="66"/>
      <c r="O222" s="66"/>
      <c r="P222" s="66"/>
      <c r="Q222" s="66"/>
    </row>
    <row r="223" spans="1:11" s="30" customFormat="1" ht="13.5">
      <c r="A223" s="9"/>
      <c r="B223" s="9"/>
      <c r="C223" s="19"/>
      <c r="D223" s="19"/>
      <c r="E223" s="182" t="str">
        <f>E156</f>
        <v>3 months ended</v>
      </c>
      <c r="F223" s="182"/>
      <c r="G223" s="182"/>
      <c r="H223" s="53"/>
      <c r="I223" s="182" t="str">
        <f>I156</f>
        <v>6 months ended</v>
      </c>
      <c r="J223" s="182"/>
      <c r="K223" s="182"/>
    </row>
    <row r="224" spans="1:11" ht="13.5">
      <c r="A224" s="52"/>
      <c r="B224" s="52"/>
      <c r="C224" s="28"/>
      <c r="D224" s="28"/>
      <c r="E224" s="93">
        <f>E157</f>
        <v>39994</v>
      </c>
      <c r="F224" s="81"/>
      <c r="G224" s="93">
        <f>G157</f>
        <v>39629</v>
      </c>
      <c r="H224" s="93"/>
      <c r="I224" s="93">
        <f>I157</f>
        <v>39994</v>
      </c>
      <c r="J224" s="93"/>
      <c r="K224" s="93">
        <f>K157</f>
        <v>39629</v>
      </c>
    </row>
    <row r="225" spans="1:11" ht="13.5">
      <c r="A225" s="8"/>
      <c r="B225" s="8"/>
      <c r="C225" s="39"/>
      <c r="D225" s="39"/>
      <c r="E225" s="65"/>
      <c r="F225" s="26"/>
      <c r="G225" s="65"/>
      <c r="H225" s="65"/>
      <c r="I225" s="65"/>
      <c r="J225" s="65"/>
      <c r="K225" s="65"/>
    </row>
    <row r="226" spans="1:11" ht="13.5">
      <c r="A226" s="8"/>
      <c r="B226" s="9" t="s">
        <v>9</v>
      </c>
      <c r="C226" s="9" t="s">
        <v>20</v>
      </c>
      <c r="D226" s="9"/>
      <c r="E226" s="58"/>
      <c r="F226" s="10"/>
      <c r="G226" s="58"/>
      <c r="H226" s="58"/>
      <c r="I226" s="58"/>
      <c r="J226" s="58"/>
      <c r="K226" s="58"/>
    </row>
    <row r="227" spans="1:19" ht="13.5">
      <c r="A227" s="8"/>
      <c r="B227" s="9"/>
      <c r="C227" s="9"/>
      <c r="D227" s="9"/>
      <c r="E227" s="58"/>
      <c r="F227" s="10"/>
      <c r="G227" s="58"/>
      <c r="H227" s="58"/>
      <c r="I227" s="58"/>
      <c r="J227" s="58"/>
      <c r="K227" s="58"/>
      <c r="M227" s="10"/>
      <c r="N227" s="10"/>
      <c r="O227" s="10"/>
      <c r="P227" s="10"/>
      <c r="Q227" s="10"/>
      <c r="S227" s="2">
        <f>IF(R227="diff",I228-Q227,"")</f>
      </c>
    </row>
    <row r="228" spans="1:17" ht="13.5">
      <c r="A228" s="8"/>
      <c r="B228" s="9"/>
      <c r="C228" s="9" t="s">
        <v>21</v>
      </c>
      <c r="D228" s="9"/>
      <c r="E228" s="58">
        <f>'Income Statement'!B34</f>
        <v>-1053</v>
      </c>
      <c r="F228" s="10"/>
      <c r="G228" s="58">
        <f>'Income Statement'!D34</f>
        <v>-1797</v>
      </c>
      <c r="H228" s="58"/>
      <c r="I228" s="58">
        <f>'Income Statement'!F34</f>
        <v>-2723</v>
      </c>
      <c r="J228" s="58"/>
      <c r="K228" s="58">
        <f>'Income Statement'!H34</f>
        <v>-3580</v>
      </c>
      <c r="M228" s="10"/>
      <c r="N228" s="10"/>
      <c r="O228" s="10"/>
      <c r="P228" s="10"/>
      <c r="Q228" s="10"/>
    </row>
    <row r="229" spans="1:17" ht="13.5">
      <c r="A229" s="8"/>
      <c r="B229" s="9"/>
      <c r="C229" s="9" t="s">
        <v>22</v>
      </c>
      <c r="D229" s="9"/>
      <c r="E229" s="58"/>
      <c r="F229" s="10"/>
      <c r="G229" s="58"/>
      <c r="H229" s="58"/>
      <c r="I229" s="58"/>
      <c r="J229" s="58"/>
      <c r="K229" s="58"/>
      <c r="M229" s="10"/>
      <c r="N229" s="10"/>
      <c r="O229" s="10"/>
      <c r="P229" s="10"/>
      <c r="Q229" s="10"/>
    </row>
    <row r="230" spans="1:11" ht="13.5">
      <c r="A230" s="8"/>
      <c r="B230" s="9"/>
      <c r="C230" s="9"/>
      <c r="D230" s="9"/>
      <c r="E230" s="58"/>
      <c r="F230" s="10"/>
      <c r="G230" s="58"/>
      <c r="H230" s="58"/>
      <c r="I230" s="58"/>
      <c r="J230" s="58"/>
      <c r="K230" s="58"/>
    </row>
    <row r="231" spans="1:11" ht="13.5">
      <c r="A231" s="8"/>
      <c r="B231" s="9"/>
      <c r="C231" s="9" t="s">
        <v>23</v>
      </c>
      <c r="D231" s="9"/>
      <c r="E231" s="58">
        <v>45000</v>
      </c>
      <c r="F231" s="10"/>
      <c r="G231" s="58">
        <v>45000</v>
      </c>
      <c r="H231" s="58"/>
      <c r="I231" s="58">
        <v>45000</v>
      </c>
      <c r="J231" s="58"/>
      <c r="K231" s="58">
        <v>45000</v>
      </c>
    </row>
    <row r="232" spans="1:11" ht="13.5">
      <c r="A232" s="8"/>
      <c r="B232" s="9"/>
      <c r="C232" s="9" t="s">
        <v>24</v>
      </c>
      <c r="D232" s="9"/>
      <c r="E232" s="58"/>
      <c r="F232" s="10"/>
      <c r="G232" s="58"/>
      <c r="H232" s="58"/>
      <c r="I232" s="58"/>
      <c r="J232" s="58"/>
      <c r="K232" s="58"/>
    </row>
    <row r="233" spans="1:11" ht="13.5">
      <c r="A233" s="8"/>
      <c r="B233" s="9"/>
      <c r="C233" s="9"/>
      <c r="D233" s="9"/>
      <c r="E233" s="58"/>
      <c r="F233" s="10"/>
      <c r="G233" s="58"/>
      <c r="H233" s="58"/>
      <c r="I233" s="58"/>
      <c r="J233" s="58"/>
      <c r="K233" s="58"/>
    </row>
    <row r="234" spans="1:11" ht="13.5">
      <c r="A234" s="8"/>
      <c r="B234" s="9"/>
      <c r="C234" s="9" t="s">
        <v>25</v>
      </c>
      <c r="D234" s="9"/>
      <c r="E234" s="59">
        <f>+E228/E231*100</f>
        <v>-2.34</v>
      </c>
      <c r="F234" s="10"/>
      <c r="G234" s="59">
        <f>+G228/G231*100</f>
        <v>-3.9933333333333336</v>
      </c>
      <c r="H234" s="59"/>
      <c r="I234" s="59">
        <f>+I228/I231*100</f>
        <v>-6.051111111111111</v>
      </c>
      <c r="J234" s="58"/>
      <c r="K234" s="59">
        <f>+K228/K231*100</f>
        <v>-7.955555555555556</v>
      </c>
    </row>
    <row r="235" spans="1:11" ht="13.5">
      <c r="A235" s="8"/>
      <c r="B235" s="9"/>
      <c r="C235" s="9"/>
      <c r="D235" s="9"/>
      <c r="E235" s="58"/>
      <c r="F235" s="10"/>
      <c r="G235" s="58"/>
      <c r="H235" s="58"/>
      <c r="I235" s="58"/>
      <c r="J235" s="58"/>
      <c r="K235" s="58"/>
    </row>
    <row r="236" spans="1:11" ht="13.5">
      <c r="A236" s="8"/>
      <c r="B236" s="9" t="s">
        <v>12</v>
      </c>
      <c r="C236" s="9" t="s">
        <v>26</v>
      </c>
      <c r="D236" s="9"/>
      <c r="E236" s="58"/>
      <c r="F236" s="10"/>
      <c r="G236" s="58"/>
      <c r="H236" s="58"/>
      <c r="I236" s="58"/>
      <c r="J236" s="58"/>
      <c r="K236" s="58"/>
    </row>
    <row r="237" spans="1:11" ht="13.5">
      <c r="A237" s="8"/>
      <c r="B237" s="8"/>
      <c r="C237" s="9"/>
      <c r="D237" s="9"/>
      <c r="E237" s="58"/>
      <c r="F237" s="10"/>
      <c r="G237" s="58"/>
      <c r="H237" s="58"/>
      <c r="I237" s="58"/>
      <c r="J237" s="58"/>
      <c r="K237" s="58"/>
    </row>
    <row r="238" spans="1:11" ht="13.5">
      <c r="A238" s="8"/>
      <c r="B238" s="8"/>
      <c r="C238" s="9" t="s">
        <v>21</v>
      </c>
      <c r="D238" s="9"/>
      <c r="E238" s="58">
        <f>+E228</f>
        <v>-1053</v>
      </c>
      <c r="F238" s="10"/>
      <c r="G238" s="58">
        <f>+G228</f>
        <v>-1797</v>
      </c>
      <c r="H238" s="58"/>
      <c r="I238" s="58">
        <f>+I228</f>
        <v>-2723</v>
      </c>
      <c r="J238" s="58"/>
      <c r="K238" s="58">
        <f>+K228</f>
        <v>-3580</v>
      </c>
    </row>
    <row r="239" spans="1:11" ht="13.5">
      <c r="A239" s="8"/>
      <c r="B239" s="8"/>
      <c r="C239" s="9" t="s">
        <v>28</v>
      </c>
      <c r="D239" s="9"/>
      <c r="E239" s="58"/>
      <c r="F239" s="10"/>
      <c r="G239" s="58"/>
      <c r="H239" s="58"/>
      <c r="I239" s="58"/>
      <c r="J239" s="58"/>
      <c r="K239" s="58"/>
    </row>
    <row r="240" spans="1:11" ht="13.5">
      <c r="A240" s="8"/>
      <c r="B240" s="8"/>
      <c r="C240" s="9"/>
      <c r="D240" s="9"/>
      <c r="E240" s="58"/>
      <c r="F240" s="10"/>
      <c r="G240" s="58"/>
      <c r="H240" s="58"/>
      <c r="I240" s="58"/>
      <c r="J240" s="58"/>
      <c r="K240" s="58"/>
    </row>
    <row r="241" spans="1:11" ht="13.5">
      <c r="A241" s="8"/>
      <c r="B241" s="8"/>
      <c r="C241" s="9" t="s">
        <v>23</v>
      </c>
      <c r="D241" s="9"/>
      <c r="E241" s="58">
        <v>45000</v>
      </c>
      <c r="F241" s="10"/>
      <c r="G241" s="58">
        <v>45000</v>
      </c>
      <c r="H241" s="58"/>
      <c r="I241" s="58">
        <v>45000</v>
      </c>
      <c r="J241" s="58"/>
      <c r="K241" s="58">
        <v>45000</v>
      </c>
    </row>
    <row r="242" spans="1:11" ht="13.5">
      <c r="A242" s="8"/>
      <c r="B242" s="8"/>
      <c r="C242" s="9" t="s">
        <v>24</v>
      </c>
      <c r="D242" s="9"/>
      <c r="E242" s="58"/>
      <c r="F242" s="10"/>
      <c r="G242" s="58"/>
      <c r="H242" s="58"/>
      <c r="I242" s="58"/>
      <c r="J242" s="58"/>
      <c r="K242" s="58"/>
    </row>
    <row r="243" spans="1:11" ht="13.5">
      <c r="A243" s="8"/>
      <c r="B243" s="8"/>
      <c r="C243" s="9"/>
      <c r="D243" s="9"/>
      <c r="E243" s="58"/>
      <c r="F243" s="10"/>
      <c r="G243" s="58"/>
      <c r="H243" s="58"/>
      <c r="I243" s="58"/>
      <c r="J243" s="86"/>
      <c r="K243" s="58"/>
    </row>
    <row r="244" spans="1:11" ht="13.5">
      <c r="A244" s="8"/>
      <c r="B244" s="8"/>
      <c r="C244" s="9" t="s">
        <v>27</v>
      </c>
      <c r="D244" s="9"/>
      <c r="E244" s="58">
        <v>0</v>
      </c>
      <c r="F244" s="10"/>
      <c r="G244" s="58">
        <v>0</v>
      </c>
      <c r="H244" s="58"/>
      <c r="I244" s="58">
        <v>0</v>
      </c>
      <c r="J244" s="86"/>
      <c r="K244" s="58">
        <v>0</v>
      </c>
    </row>
    <row r="245" spans="1:11" ht="13.5">
      <c r="A245" s="8"/>
      <c r="B245" s="8"/>
      <c r="C245" s="9"/>
      <c r="D245" s="9"/>
      <c r="E245" s="61"/>
      <c r="F245" s="14"/>
      <c r="G245" s="61"/>
      <c r="H245" s="86"/>
      <c r="I245" s="61"/>
      <c r="J245" s="86"/>
      <c r="K245" s="61"/>
    </row>
    <row r="246" spans="1:11" ht="13.5">
      <c r="A246" s="8"/>
      <c r="B246" s="8"/>
      <c r="C246" s="9" t="s">
        <v>23</v>
      </c>
      <c r="D246" s="9"/>
      <c r="E246" s="58">
        <f>SUM(E241:E245)</f>
        <v>45000</v>
      </c>
      <c r="F246" s="14"/>
      <c r="G246" s="58">
        <f>SUM(G241:G245)</f>
        <v>45000</v>
      </c>
      <c r="H246" s="86"/>
      <c r="I246" s="58">
        <f>SUM(I241:I245)</f>
        <v>45000</v>
      </c>
      <c r="J246" s="86"/>
      <c r="K246" s="58">
        <f>SUM(K241:K245)</f>
        <v>45000</v>
      </c>
    </row>
    <row r="247" spans="1:11" ht="13.5">
      <c r="A247" s="8"/>
      <c r="B247" s="8"/>
      <c r="C247" s="9" t="s">
        <v>29</v>
      </c>
      <c r="D247" s="9"/>
      <c r="E247" s="61"/>
      <c r="F247" s="14"/>
      <c r="G247" s="61"/>
      <c r="H247" s="86"/>
      <c r="I247" s="61"/>
      <c r="J247" s="86"/>
      <c r="K247" s="61"/>
    </row>
    <row r="248" spans="1:11" ht="13.5">
      <c r="A248" s="8"/>
      <c r="B248" s="8"/>
      <c r="C248" s="9"/>
      <c r="D248" s="9"/>
      <c r="E248" s="58"/>
      <c r="F248" s="14"/>
      <c r="G248" s="58"/>
      <c r="H248" s="86"/>
      <c r="I248" s="58"/>
      <c r="J248" s="86"/>
      <c r="K248" s="58"/>
    </row>
    <row r="249" spans="1:11" ht="13.5">
      <c r="A249" s="8"/>
      <c r="B249" s="8"/>
      <c r="C249" s="9" t="s">
        <v>30</v>
      </c>
      <c r="D249" s="9"/>
      <c r="E249" s="106">
        <f>+E238/E246*100</f>
        <v>-2.34</v>
      </c>
      <c r="F249" s="14"/>
      <c r="G249" s="59">
        <f>+G238/G246*100</f>
        <v>-3.9933333333333336</v>
      </c>
      <c r="H249" s="106"/>
      <c r="I249" s="59">
        <f>+I238/I246*100</f>
        <v>-6.051111111111111</v>
      </c>
      <c r="J249" s="86"/>
      <c r="K249" s="59">
        <f>+K238/K246*100</f>
        <v>-7.955555555555556</v>
      </c>
    </row>
    <row r="250" spans="1:11" ht="14.25" thickBot="1">
      <c r="A250" s="8"/>
      <c r="B250" s="8"/>
      <c r="C250" s="31"/>
      <c r="D250" s="31"/>
      <c r="E250" s="67"/>
      <c r="F250" s="14"/>
      <c r="G250" s="67"/>
      <c r="H250" s="67"/>
      <c r="I250" s="67"/>
      <c r="J250" s="14"/>
      <c r="K250" s="67"/>
    </row>
    <row r="251" spans="1:11" ht="14.25" thickTop="1">
      <c r="A251" s="8"/>
      <c r="B251" s="8"/>
      <c r="C251" s="2"/>
      <c r="D251" s="2"/>
      <c r="F251" s="55"/>
      <c r="H251" s="63"/>
      <c r="J251" s="55"/>
      <c r="K251" s="63"/>
    </row>
    <row r="252" ht="13.5">
      <c r="J252" s="63"/>
    </row>
    <row r="253" ht="13.5">
      <c r="J253" s="63"/>
    </row>
    <row r="254" ht="13.5">
      <c r="J254" s="63"/>
    </row>
    <row r="255" ht="13.5">
      <c r="J255" s="63"/>
    </row>
  </sheetData>
  <sheetProtection/>
  <mergeCells count="58">
    <mergeCell ref="C212:K212"/>
    <mergeCell ref="B173:K173"/>
    <mergeCell ref="B140:K140"/>
    <mergeCell ref="E223:G223"/>
    <mergeCell ref="I223:K223"/>
    <mergeCell ref="C216:K216"/>
    <mergeCell ref="C217:K217"/>
    <mergeCell ref="C219:K219"/>
    <mergeCell ref="B144:K144"/>
    <mergeCell ref="C146:K146"/>
    <mergeCell ref="B25:K25"/>
    <mergeCell ref="B139:K139"/>
    <mergeCell ref="B210:K210"/>
    <mergeCell ref="B142:C142"/>
    <mergeCell ref="B206:K206"/>
    <mergeCell ref="C179:K179"/>
    <mergeCell ref="C180:K180"/>
    <mergeCell ref="B169:K169"/>
    <mergeCell ref="C150:K150"/>
    <mergeCell ref="E156:G156"/>
    <mergeCell ref="I156:K156"/>
    <mergeCell ref="B108:K108"/>
    <mergeCell ref="B102:K102"/>
    <mergeCell ref="B106:K106"/>
    <mergeCell ref="C116:K116"/>
    <mergeCell ref="B114:K114"/>
    <mergeCell ref="B112:C112"/>
    <mergeCell ref="B110:K110"/>
    <mergeCell ref="B137:K137"/>
    <mergeCell ref="B134:K134"/>
    <mergeCell ref="B10:K10"/>
    <mergeCell ref="B12:K12"/>
    <mergeCell ref="B16:K16"/>
    <mergeCell ref="B24:K24"/>
    <mergeCell ref="C21:I21"/>
    <mergeCell ref="B27:H27"/>
    <mergeCell ref="B29:K29"/>
    <mergeCell ref="B41:K41"/>
    <mergeCell ref="B31:I31"/>
    <mergeCell ref="B33:K33"/>
    <mergeCell ref="B37:K37"/>
    <mergeCell ref="B39:I39"/>
    <mergeCell ref="B43:I43"/>
    <mergeCell ref="B45:K45"/>
    <mergeCell ref="B47:C47"/>
    <mergeCell ref="E55:G55"/>
    <mergeCell ref="I55:K55"/>
    <mergeCell ref="E56:G56"/>
    <mergeCell ref="I56:K56"/>
    <mergeCell ref="B49:K49"/>
    <mergeCell ref="B53:K53"/>
    <mergeCell ref="B135:K135"/>
    <mergeCell ref="C120:K120"/>
    <mergeCell ref="C117:K117"/>
    <mergeCell ref="C118:K118"/>
    <mergeCell ref="A129:K129"/>
    <mergeCell ref="C121:K121"/>
    <mergeCell ref="C119:K119"/>
  </mergeCells>
  <printOptions/>
  <pageMargins left="1" right="0.5" top="0.393700787401575" bottom="0.43" header="0.196850393700787" footer="0.14"/>
  <pageSetup firstPageNumber="5" useFirstPageNumber="1" horizontalDpi="600" verticalDpi="600" orientation="portrait" paperSize="9" scale="90" r:id="rId1"/>
  <headerFooter alignWithMargins="0">
    <oddHeader>&amp;R&amp;P</oddHeader>
    <oddFooter xml:space="preserve">&amp;C&amp;"Book Antiqua,Bold"   </oddFooter>
  </headerFooter>
  <rowBreaks count="5" manualBreakCount="5">
    <brk id="41" max="10" man="1"/>
    <brk id="98" max="10" man="1"/>
    <brk id="123" max="255" man="1"/>
    <brk id="166" max="10" man="1"/>
    <brk id="20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 THYE MANAGEMENT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hswan</cp:lastModifiedBy>
  <cp:lastPrinted>2009-08-16T15:24:34Z</cp:lastPrinted>
  <dcterms:created xsi:type="dcterms:W3CDTF">2002-11-19T02:50:17Z</dcterms:created>
  <dcterms:modified xsi:type="dcterms:W3CDTF">2003-02-15T23:35:42Z</dcterms:modified>
  <cp:category/>
  <cp:version/>
  <cp:contentType/>
  <cp:contentStatus/>
</cp:coreProperties>
</file>